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hisWorkbook" defaultThemeVersion="124226"/>
  <bookViews>
    <workbookView xWindow="0" yWindow="60" windowWidth="23250" windowHeight="12690"/>
  </bookViews>
  <sheets>
    <sheet name="Order Summary" sheetId="5" r:id="rId1"/>
    <sheet name="Pivot Table" sheetId="4" state="hidden" r:id="rId2"/>
    <sheet name="Order Import" sheetId="6" r:id="rId3"/>
  </sheets>
  <definedNames>
    <definedName name="_xlnm._FilterDatabase" localSheetId="2" hidden="1">'Order Import'!$A$11:$F$1333</definedName>
    <definedName name="_xlnm._FilterDatabase" localSheetId="0" hidden="1">'Order Summary'!$C$13:$AJ$122</definedName>
    <definedName name="DeliveryDates">'Order Summary'!$W$2:$W$5</definedName>
  </definedNames>
  <calcPr calcId="124519"/>
  <pivotCaches>
    <pivotCache cacheId="0" r:id="rId4"/>
  </pivotCaches>
</workbook>
</file>

<file path=xl/calcChain.xml><?xml version="1.0" encoding="utf-8"?>
<calcChain xmlns="http://schemas.openxmlformats.org/spreadsheetml/2006/main">
  <c r="AG14" i="5"/>
  <c r="AG15"/>
  <c r="AG17"/>
  <c r="AG18"/>
  <c r="AG20"/>
  <c r="AG21"/>
  <c r="AG22"/>
  <c r="AG23"/>
  <c r="AG24"/>
  <c r="AG26"/>
  <c r="AG30"/>
  <c r="AG31"/>
  <c r="AG32"/>
  <c r="AG33"/>
  <c r="AG35"/>
  <c r="AG39"/>
  <c r="AG44"/>
  <c r="AG46"/>
  <c r="AG47"/>
  <c r="AG48"/>
  <c r="AG49"/>
  <c r="AG50"/>
  <c r="AG51"/>
  <c r="AG52"/>
  <c r="AG53"/>
  <c r="AG54"/>
  <c r="AG55"/>
  <c r="AG56"/>
  <c r="AG57"/>
  <c r="AG58"/>
  <c r="AG59"/>
  <c r="AG61"/>
  <c r="AG62"/>
  <c r="AG63"/>
  <c r="AG64"/>
  <c r="AG65"/>
  <c r="AG66"/>
  <c r="AG67"/>
  <c r="AG68"/>
  <c r="AG69"/>
  <c r="AG70"/>
  <c r="AG71"/>
  <c r="AG72"/>
  <c r="AG73"/>
  <c r="AG74"/>
  <c r="AG77"/>
  <c r="AG82"/>
  <c r="AG84"/>
  <c r="AG85"/>
  <c r="AG86"/>
  <c r="AG87"/>
  <c r="AG88"/>
  <c r="AG90"/>
  <c r="AG91"/>
  <c r="AG92"/>
  <c r="AG93"/>
  <c r="AG95"/>
  <c r="AG96"/>
  <c r="AG97"/>
  <c r="AG98"/>
  <c r="AG100"/>
  <c r="AG101"/>
  <c r="AG102"/>
  <c r="AG38"/>
  <c r="AG16"/>
  <c r="AG19"/>
  <c r="AG25"/>
  <c r="AG27"/>
  <c r="AG28"/>
  <c r="AG29"/>
  <c r="AG34"/>
  <c r="AG36"/>
  <c r="AG37"/>
  <c r="AG41"/>
  <c r="AG42"/>
  <c r="AG43"/>
  <c r="AG45"/>
  <c r="AJ45" s="1"/>
  <c r="AG60"/>
  <c r="AG75"/>
  <c r="AG76"/>
  <c r="AG78"/>
  <c r="AG79"/>
  <c r="AG80"/>
  <c r="AG81"/>
  <c r="AG83"/>
  <c r="AG89"/>
  <c r="AG94"/>
  <c r="AG99"/>
  <c r="AG103"/>
  <c r="I14"/>
  <c r="I15"/>
  <c r="I17"/>
  <c r="I18"/>
  <c r="I20"/>
  <c r="I21"/>
  <c r="I22"/>
  <c r="I23"/>
  <c r="I24"/>
  <c r="I26"/>
  <c r="I30"/>
  <c r="I31"/>
  <c r="I32"/>
  <c r="I33"/>
  <c r="I35"/>
  <c r="I39"/>
  <c r="I16"/>
  <c r="I19"/>
  <c r="I25"/>
  <c r="I27"/>
  <c r="I28"/>
  <c r="I29"/>
  <c r="I34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O439" i="6"/>
  <c r="O440"/>
  <c r="O441"/>
  <c r="O442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43"/>
  <c r="O444"/>
  <c r="O445"/>
  <c r="O446"/>
  <c r="O447"/>
  <c r="O448"/>
  <c r="O449"/>
  <c r="O450"/>
  <c r="O451"/>
  <c r="O452"/>
  <c r="O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987"/>
  <c r="F987"/>
  <c r="N986"/>
  <c r="F986"/>
  <c r="N985"/>
  <c r="F985"/>
  <c r="N984"/>
  <c r="F984"/>
  <c r="N983"/>
  <c r="F983"/>
  <c r="N982"/>
  <c r="F982"/>
  <c r="N981"/>
  <c r="F981"/>
  <c r="N980"/>
  <c r="F980"/>
  <c r="N979"/>
  <c r="F979"/>
  <c r="N978"/>
  <c r="F978"/>
  <c r="N977"/>
  <c r="F977"/>
  <c r="N976"/>
  <c r="F976"/>
  <c r="N975"/>
  <c r="F975"/>
  <c r="N974"/>
  <c r="F974"/>
  <c r="N973"/>
  <c r="F973"/>
  <c r="N972"/>
  <c r="F972"/>
  <c r="N971"/>
  <c r="F971"/>
  <c r="N970"/>
  <c r="F970"/>
  <c r="N969"/>
  <c r="F969"/>
  <c r="N968"/>
  <c r="F968"/>
  <c r="O12"/>
  <c r="N1333"/>
  <c r="F1333"/>
  <c r="N1332"/>
  <c r="F1332"/>
  <c r="N1331"/>
  <c r="F1331"/>
  <c r="N1330"/>
  <c r="F1330"/>
  <c r="N1329"/>
  <c r="F1329"/>
  <c r="N1328"/>
  <c r="F1328"/>
  <c r="N1327"/>
  <c r="F1327"/>
  <c r="N1326"/>
  <c r="F1326"/>
  <c r="N1325"/>
  <c r="F1325"/>
  <c r="N1324"/>
  <c r="F1324"/>
  <c r="N1323"/>
  <c r="F1323"/>
  <c r="N1322"/>
  <c r="F1322"/>
  <c r="N1321"/>
  <c r="F1321"/>
  <c r="N1132"/>
  <c r="F1132"/>
  <c r="N1133"/>
  <c r="F1133"/>
  <c r="N1134"/>
  <c r="F1134"/>
  <c r="N1135"/>
  <c r="F1135"/>
  <c r="N1136"/>
  <c r="F1136"/>
  <c r="N1137"/>
  <c r="F1137"/>
  <c r="N1138"/>
  <c r="F1138"/>
  <c r="N1139"/>
  <c r="F1139"/>
  <c r="N1140"/>
  <c r="F1140"/>
  <c r="N1141"/>
  <c r="F1141"/>
  <c r="N1142"/>
  <c r="F1142"/>
  <c r="N1143"/>
  <c r="F1143"/>
  <c r="N1144"/>
  <c r="F1144"/>
  <c r="N1145"/>
  <c r="F1145"/>
  <c r="N1146"/>
  <c r="F1146"/>
  <c r="O1147"/>
  <c r="O1148"/>
  <c r="O1149"/>
  <c r="O1150"/>
  <c r="O1151"/>
  <c r="O1152"/>
  <c r="O1153"/>
  <c r="O1154"/>
  <c r="O1155"/>
  <c r="O1156"/>
  <c r="O1157"/>
  <c r="O1158"/>
  <c r="O1159"/>
  <c r="N1160"/>
  <c r="F1160"/>
  <c r="N1161"/>
  <c r="F1161"/>
  <c r="N1162"/>
  <c r="F1162"/>
  <c r="N1163"/>
  <c r="F1163"/>
  <c r="N1164"/>
  <c r="F1164"/>
  <c r="N1165"/>
  <c r="F1165"/>
  <c r="N1166"/>
  <c r="F1166"/>
  <c r="N1167"/>
  <c r="F1167"/>
  <c r="N1168"/>
  <c r="F1168"/>
  <c r="N1169"/>
  <c r="F1169"/>
  <c r="N1170"/>
  <c r="F1170"/>
  <c r="N1171"/>
  <c r="F1171"/>
  <c r="N1172"/>
  <c r="F1172"/>
  <c r="N1173"/>
  <c r="F1173"/>
  <c r="N1174"/>
  <c r="F1174"/>
  <c r="N1175"/>
  <c r="F1175"/>
  <c r="N1176"/>
  <c r="F1176"/>
  <c r="N1177"/>
  <c r="F1177"/>
  <c r="N1178"/>
  <c r="F1178"/>
  <c r="N1179"/>
  <c r="F1179"/>
  <c r="N1180"/>
  <c r="F1180"/>
  <c r="N1181"/>
  <c r="F1181"/>
  <c r="N1182"/>
  <c r="F1182"/>
  <c r="N1183"/>
  <c r="F1183"/>
  <c r="N1184"/>
  <c r="F1184"/>
  <c r="N1185"/>
  <c r="F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N1222"/>
  <c r="F1222"/>
  <c r="N1223"/>
  <c r="F1223"/>
  <c r="N1224"/>
  <c r="F1224"/>
  <c r="N1225"/>
  <c r="F1225"/>
  <c r="N1226"/>
  <c r="F1226"/>
  <c r="N1227"/>
  <c r="F1227"/>
  <c r="N1228"/>
  <c r="F1228"/>
  <c r="N1229"/>
  <c r="F1229"/>
  <c r="N1230"/>
  <c r="F1230"/>
  <c r="N1231"/>
  <c r="F1231"/>
  <c r="N1232"/>
  <c r="F1232"/>
  <c r="N1233"/>
  <c r="F1233"/>
  <c r="N1234"/>
  <c r="F1234"/>
  <c r="N1235"/>
  <c r="F1235"/>
  <c r="N1236"/>
  <c r="F1236"/>
  <c r="N1237"/>
  <c r="F1237"/>
  <c r="N1238"/>
  <c r="F1238"/>
  <c r="N1239"/>
  <c r="F1239"/>
  <c r="N1240"/>
  <c r="F1240"/>
  <c r="N1241"/>
  <c r="F1241"/>
  <c r="N1242"/>
  <c r="F1242"/>
  <c r="N1243"/>
  <c r="F1243"/>
  <c r="N1244"/>
  <c r="F1244"/>
  <c r="N1245"/>
  <c r="F1245"/>
  <c r="N1246"/>
  <c r="F1246"/>
  <c r="N1247"/>
  <c r="F1247"/>
  <c r="N1248"/>
  <c r="F1248"/>
  <c r="N1249"/>
  <c r="F1249"/>
  <c r="N1250"/>
  <c r="F1250"/>
  <c r="N1251"/>
  <c r="F1251"/>
  <c r="N1252"/>
  <c r="F1252"/>
  <c r="N1253"/>
  <c r="F1253"/>
  <c r="N1254"/>
  <c r="F1254"/>
  <c r="N1255"/>
  <c r="F1255"/>
  <c r="N1256"/>
  <c r="F1256"/>
  <c r="N1257"/>
  <c r="F1257"/>
  <c r="N1258"/>
  <c r="F1258"/>
  <c r="N1259"/>
  <c r="F1259"/>
  <c r="N1260"/>
  <c r="F1260"/>
  <c r="N1261"/>
  <c r="F1261"/>
  <c r="N1262"/>
  <c r="F1262"/>
  <c r="N1263"/>
  <c r="F1263"/>
  <c r="N1264"/>
  <c r="F1264"/>
  <c r="N1265"/>
  <c r="F1265"/>
  <c r="N1266"/>
  <c r="F1266"/>
  <c r="N1267"/>
  <c r="F1267"/>
  <c r="N1268"/>
  <c r="F1268"/>
  <c r="N1269"/>
  <c r="F1269"/>
  <c r="N1270"/>
  <c r="F1270"/>
  <c r="N1271"/>
  <c r="F1271"/>
  <c r="N1272"/>
  <c r="F1272"/>
  <c r="N1273"/>
  <c r="F1273"/>
  <c r="N1274"/>
  <c r="F1274"/>
  <c r="N1275"/>
  <c r="F1275"/>
  <c r="N1276"/>
  <c r="F1276"/>
  <c r="N1277"/>
  <c r="F1277"/>
  <c r="N1278"/>
  <c r="F1278"/>
  <c r="N1279"/>
  <c r="F1279"/>
  <c r="N1280"/>
  <c r="F1280"/>
  <c r="N1281"/>
  <c r="F1281"/>
  <c r="O1282"/>
  <c r="O1283"/>
  <c r="O1284"/>
  <c r="O1285"/>
  <c r="O1286"/>
  <c r="O1287"/>
  <c r="O1288"/>
  <c r="O1289"/>
  <c r="O1290"/>
  <c r="O1291"/>
  <c r="O1292"/>
  <c r="O1293"/>
  <c r="O1294"/>
  <c r="N1295"/>
  <c r="F1295"/>
  <c r="N1296"/>
  <c r="F1296"/>
  <c r="N1297"/>
  <c r="F1297"/>
  <c r="N1298"/>
  <c r="F1298"/>
  <c r="N1299"/>
  <c r="F1299"/>
  <c r="N1300"/>
  <c r="F1300"/>
  <c r="N1301"/>
  <c r="F1301"/>
  <c r="N1302"/>
  <c r="F1302"/>
  <c r="N1303"/>
  <c r="F1303"/>
  <c r="N1304"/>
  <c r="F1304"/>
  <c r="N1305"/>
  <c r="F1305"/>
  <c r="N1306"/>
  <c r="F1306"/>
  <c r="N1307"/>
  <c r="F1307"/>
  <c r="N1308"/>
  <c r="F1308"/>
  <c r="N1309"/>
  <c r="F1309"/>
  <c r="N1310"/>
  <c r="F1310"/>
  <c r="N1311"/>
  <c r="F1311"/>
  <c r="N1312"/>
  <c r="F1312"/>
  <c r="N1313"/>
  <c r="F1313"/>
  <c r="N1314"/>
  <c r="F1314"/>
  <c r="N1315"/>
  <c r="F1315"/>
  <c r="N1316"/>
  <c r="F1316"/>
  <c r="N1317"/>
  <c r="F1317"/>
  <c r="N1318"/>
  <c r="F1318"/>
  <c r="N1319"/>
  <c r="F1319"/>
  <c r="N1320"/>
  <c r="F1320"/>
  <c r="N928"/>
  <c r="F928"/>
  <c r="N929"/>
  <c r="F929"/>
  <c r="N930"/>
  <c r="F930"/>
  <c r="N931"/>
  <c r="F931"/>
  <c r="N932"/>
  <c r="F932"/>
  <c r="N933"/>
  <c r="F933"/>
  <c r="N934"/>
  <c r="F934"/>
  <c r="N935"/>
  <c r="F935"/>
  <c r="N936"/>
  <c r="F936"/>
  <c r="N937"/>
  <c r="F937"/>
  <c r="N938"/>
  <c r="F938"/>
  <c r="N939"/>
  <c r="F939"/>
  <c r="N940"/>
  <c r="F940"/>
  <c r="N941"/>
  <c r="F941"/>
  <c r="O942"/>
  <c r="O943"/>
  <c r="O944"/>
  <c r="O945"/>
  <c r="O946"/>
  <c r="O947"/>
  <c r="O948"/>
  <c r="O949"/>
  <c r="O950"/>
  <c r="O951"/>
  <c r="O952"/>
  <c r="O953"/>
  <c r="O954"/>
  <c r="N955"/>
  <c r="F955"/>
  <c r="N956"/>
  <c r="F956"/>
  <c r="N957"/>
  <c r="F957"/>
  <c r="N958"/>
  <c r="F958"/>
  <c r="N959"/>
  <c r="F959"/>
  <c r="N960"/>
  <c r="F960"/>
  <c r="N961"/>
  <c r="F961"/>
  <c r="N962"/>
  <c r="F962"/>
  <c r="N963"/>
  <c r="F963"/>
  <c r="N964"/>
  <c r="F964"/>
  <c r="N965"/>
  <c r="F965"/>
  <c r="N966"/>
  <c r="F966"/>
  <c r="N967"/>
  <c r="F967"/>
  <c r="O988"/>
  <c r="O989"/>
  <c r="O990"/>
  <c r="O991"/>
  <c r="O992"/>
  <c r="O993"/>
  <c r="O994"/>
  <c r="O995"/>
  <c r="O996"/>
  <c r="O997"/>
  <c r="O998"/>
  <c r="O999"/>
  <c r="O1000"/>
  <c r="O1001"/>
  <c r="O1002"/>
  <c r="N1003"/>
  <c r="F1003"/>
  <c r="N1004"/>
  <c r="F1004"/>
  <c r="N1005"/>
  <c r="F1005"/>
  <c r="N1006"/>
  <c r="F1006"/>
  <c r="N1007"/>
  <c r="F1007"/>
  <c r="N1008"/>
  <c r="F1008"/>
  <c r="N1009"/>
  <c r="F1009"/>
  <c r="N1010"/>
  <c r="F1010"/>
  <c r="N1011"/>
  <c r="F1011"/>
  <c r="N1012"/>
  <c r="F1012"/>
  <c r="N1013"/>
  <c r="F1013"/>
  <c r="N1014"/>
  <c r="F1014"/>
  <c r="N1015"/>
  <c r="F1015"/>
  <c r="N1016"/>
  <c r="F1016"/>
  <c r="N1017"/>
  <c r="F1017"/>
  <c r="N1018"/>
  <c r="F1018"/>
  <c r="N1019"/>
  <c r="F1019"/>
  <c r="N1020"/>
  <c r="F1020"/>
  <c r="N1021"/>
  <c r="F1021"/>
  <c r="N1022"/>
  <c r="F1022"/>
  <c r="N1023"/>
  <c r="F1023"/>
  <c r="N1024"/>
  <c r="F1024"/>
  <c r="N1025"/>
  <c r="F1025"/>
  <c r="N1026"/>
  <c r="F1026"/>
  <c r="N1027"/>
  <c r="F1027"/>
  <c r="N1028"/>
  <c r="F1028"/>
  <c r="N1029"/>
  <c r="F1029"/>
  <c r="N1030"/>
  <c r="F1030"/>
  <c r="N1031"/>
  <c r="F1031"/>
  <c r="N1032"/>
  <c r="F1032"/>
  <c r="N1033"/>
  <c r="F1033"/>
  <c r="N1034"/>
  <c r="F1034"/>
  <c r="N1035"/>
  <c r="F1035"/>
  <c r="N1036"/>
  <c r="F1036"/>
  <c r="N1037"/>
  <c r="F1037"/>
  <c r="N1038"/>
  <c r="F1038"/>
  <c r="N1039"/>
  <c r="F1039"/>
  <c r="N1040"/>
  <c r="F1040"/>
  <c r="N1041"/>
  <c r="F1041"/>
  <c r="N1042"/>
  <c r="F1042"/>
  <c r="N1043"/>
  <c r="F1043"/>
  <c r="N1044"/>
  <c r="F1044"/>
  <c r="N1045"/>
  <c r="F1045"/>
  <c r="N1046"/>
  <c r="F1046"/>
  <c r="N1047"/>
  <c r="F1047"/>
  <c r="O1048"/>
  <c r="O1049"/>
  <c r="O1050"/>
  <c r="O1051"/>
  <c r="O1052"/>
  <c r="O1053"/>
  <c r="O1054"/>
  <c r="O1055"/>
  <c r="O1056"/>
  <c r="O1057"/>
  <c r="O1058"/>
  <c r="O1059"/>
  <c r="O1060"/>
  <c r="N1061"/>
  <c r="F1061"/>
  <c r="N1062"/>
  <c r="F1062"/>
  <c r="N1063"/>
  <c r="F1063"/>
  <c r="N1064"/>
  <c r="F1064"/>
  <c r="N1065"/>
  <c r="F1065"/>
  <c r="N1066"/>
  <c r="F1066"/>
  <c r="N1067"/>
  <c r="F1067"/>
  <c r="N1068"/>
  <c r="F1068"/>
  <c r="N1069"/>
  <c r="F1069"/>
  <c r="N1070"/>
  <c r="F1070"/>
  <c r="N1071"/>
  <c r="F1071"/>
  <c r="N1072"/>
  <c r="F1072"/>
  <c r="N1073"/>
  <c r="F1073"/>
  <c r="N1074"/>
  <c r="F1074"/>
  <c r="N1075"/>
  <c r="F1075"/>
  <c r="N1076"/>
  <c r="F1076"/>
  <c r="N1077"/>
  <c r="F1077"/>
  <c r="N1078"/>
  <c r="F1078"/>
  <c r="N1079"/>
  <c r="F1079"/>
  <c r="N1080"/>
  <c r="F1080"/>
  <c r="N1081"/>
  <c r="F1081"/>
  <c r="N1082"/>
  <c r="F1082"/>
  <c r="N1083"/>
  <c r="F1083"/>
  <c r="N1084"/>
  <c r="F1084"/>
  <c r="N1085"/>
  <c r="F1085"/>
  <c r="N1086"/>
  <c r="F1086"/>
  <c r="O1087"/>
  <c r="O1088"/>
  <c r="O1089"/>
  <c r="O1090"/>
  <c r="O1091"/>
  <c r="O1092"/>
  <c r="O1093"/>
  <c r="O1094"/>
  <c r="O1095"/>
  <c r="O1096"/>
  <c r="O1097"/>
  <c r="O1098"/>
  <c r="O1099"/>
  <c r="O1100"/>
  <c r="O1101"/>
  <c r="N1102"/>
  <c r="F1102"/>
  <c r="N1103"/>
  <c r="F1103"/>
  <c r="N1104"/>
  <c r="F1104"/>
  <c r="N1105"/>
  <c r="F1105"/>
  <c r="N1106"/>
  <c r="F1106"/>
  <c r="N1107"/>
  <c r="F1107"/>
  <c r="N1108"/>
  <c r="F1108"/>
  <c r="N1109"/>
  <c r="F1109"/>
  <c r="N1110"/>
  <c r="F1110"/>
  <c r="N1111"/>
  <c r="F1111"/>
  <c r="N1112"/>
  <c r="F1112"/>
  <c r="N1113"/>
  <c r="F1113"/>
  <c r="N1114"/>
  <c r="F1114"/>
  <c r="N1115"/>
  <c r="F1115"/>
  <c r="N1116"/>
  <c r="F1116"/>
  <c r="N1117"/>
  <c r="F1117"/>
  <c r="N1118"/>
  <c r="F1118"/>
  <c r="N1119"/>
  <c r="F1119"/>
  <c r="N1120"/>
  <c r="F1120"/>
  <c r="N1121"/>
  <c r="F1121"/>
  <c r="N1122"/>
  <c r="F1122"/>
  <c r="N1123"/>
  <c r="F1123"/>
  <c r="N1124"/>
  <c r="F1124"/>
  <c r="N1125"/>
  <c r="F1125"/>
  <c r="N1126"/>
  <c r="F1126"/>
  <c r="N1127"/>
  <c r="F1127"/>
  <c r="N1128"/>
  <c r="F1128"/>
  <c r="N1129"/>
  <c r="F1129"/>
  <c r="N1130"/>
  <c r="F1130"/>
  <c r="N1131"/>
  <c r="F1131"/>
  <c r="O736"/>
  <c r="O737"/>
  <c r="O738"/>
  <c r="O739"/>
  <c r="O740"/>
  <c r="O741"/>
  <c r="O742"/>
  <c r="O743"/>
  <c r="O744"/>
  <c r="O745"/>
  <c r="O746"/>
  <c r="O747"/>
  <c r="O748"/>
  <c r="O749"/>
  <c r="N750"/>
  <c r="F750"/>
  <c r="N751"/>
  <c r="F751"/>
  <c r="N752"/>
  <c r="F752"/>
  <c r="N753"/>
  <c r="F753"/>
  <c r="N754"/>
  <c r="F754"/>
  <c r="N755"/>
  <c r="F755"/>
  <c r="N756"/>
  <c r="F756"/>
  <c r="N757"/>
  <c r="F757"/>
  <c r="N758"/>
  <c r="F758"/>
  <c r="N759"/>
  <c r="F759"/>
  <c r="N760"/>
  <c r="F760"/>
  <c r="N761"/>
  <c r="F761"/>
  <c r="N762"/>
  <c r="F762"/>
  <c r="N763"/>
  <c r="F763"/>
  <c r="N764"/>
  <c r="F764"/>
  <c r="N765"/>
  <c r="F765"/>
  <c r="N766"/>
  <c r="F766"/>
  <c r="N767"/>
  <c r="F767"/>
  <c r="N768"/>
  <c r="F768"/>
  <c r="N769"/>
  <c r="F769"/>
  <c r="N770"/>
  <c r="F770"/>
  <c r="N771"/>
  <c r="F771"/>
  <c r="N772"/>
  <c r="F772"/>
  <c r="N773"/>
  <c r="F773"/>
  <c r="N774"/>
  <c r="F774"/>
  <c r="O775"/>
  <c r="O776"/>
  <c r="O777"/>
  <c r="O778"/>
  <c r="O779"/>
  <c r="O780"/>
  <c r="O781"/>
  <c r="O782"/>
  <c r="O783"/>
  <c r="O784"/>
  <c r="O785"/>
  <c r="O786"/>
  <c r="O787"/>
  <c r="O788"/>
  <c r="O789"/>
  <c r="N790"/>
  <c r="F790"/>
  <c r="N791"/>
  <c r="F791"/>
  <c r="N792"/>
  <c r="F792"/>
  <c r="N793"/>
  <c r="F793"/>
  <c r="N794"/>
  <c r="F794"/>
  <c r="N795"/>
  <c r="F795"/>
  <c r="N796"/>
  <c r="F796"/>
  <c r="N797"/>
  <c r="F797"/>
  <c r="N798"/>
  <c r="F798"/>
  <c r="N799"/>
  <c r="F799"/>
  <c r="N800"/>
  <c r="F800"/>
  <c r="N801"/>
  <c r="F801"/>
  <c r="N802"/>
  <c r="F802"/>
  <c r="N803"/>
  <c r="F803"/>
  <c r="N804"/>
  <c r="F804"/>
  <c r="O805"/>
  <c r="O806"/>
  <c r="O807"/>
  <c r="O808"/>
  <c r="O809"/>
  <c r="O810"/>
  <c r="O811"/>
  <c r="O812"/>
  <c r="O813"/>
  <c r="O814"/>
  <c r="O815"/>
  <c r="O816"/>
  <c r="O817"/>
  <c r="N818"/>
  <c r="F818"/>
  <c r="N819"/>
  <c r="F819"/>
  <c r="N820"/>
  <c r="F820"/>
  <c r="N821"/>
  <c r="F821"/>
  <c r="N822"/>
  <c r="F822"/>
  <c r="N823"/>
  <c r="F823"/>
  <c r="N824"/>
  <c r="F824"/>
  <c r="N825"/>
  <c r="F825"/>
  <c r="N826"/>
  <c r="F826"/>
  <c r="N827"/>
  <c r="F827"/>
  <c r="N828"/>
  <c r="F828"/>
  <c r="N829"/>
  <c r="F829"/>
  <c r="N830"/>
  <c r="F830"/>
  <c r="O831"/>
  <c r="O832"/>
  <c r="O833"/>
  <c r="O834"/>
  <c r="O835"/>
  <c r="O836"/>
  <c r="O837"/>
  <c r="O838"/>
  <c r="O839"/>
  <c r="O840"/>
  <c r="O841"/>
  <c r="O842"/>
  <c r="O843"/>
  <c r="O844"/>
  <c r="O845"/>
  <c r="N846"/>
  <c r="F846"/>
  <c r="N847"/>
  <c r="F847"/>
  <c r="N848"/>
  <c r="F848"/>
  <c r="N849"/>
  <c r="F849"/>
  <c r="N850"/>
  <c r="F850"/>
  <c r="N851"/>
  <c r="F851"/>
  <c r="N852"/>
  <c r="F852"/>
  <c r="N853"/>
  <c r="F853"/>
  <c r="N854"/>
  <c r="F854"/>
  <c r="N855"/>
  <c r="F855"/>
  <c r="N856"/>
  <c r="F856"/>
  <c r="N857"/>
  <c r="F857"/>
  <c r="N858"/>
  <c r="F858"/>
  <c r="N859"/>
  <c r="F859"/>
  <c r="N860"/>
  <c r="F860"/>
  <c r="O861"/>
  <c r="O862"/>
  <c r="O863"/>
  <c r="O864"/>
  <c r="O865"/>
  <c r="O866"/>
  <c r="O867"/>
  <c r="O868"/>
  <c r="O869"/>
  <c r="O870"/>
  <c r="O871"/>
  <c r="O872"/>
  <c r="O873"/>
  <c r="N874"/>
  <c r="F874"/>
  <c r="N875"/>
  <c r="F875"/>
  <c r="N876"/>
  <c r="F876"/>
  <c r="N877"/>
  <c r="F877"/>
  <c r="N878"/>
  <c r="F878"/>
  <c r="N879"/>
  <c r="F879"/>
  <c r="N880"/>
  <c r="F880"/>
  <c r="N881"/>
  <c r="F881"/>
  <c r="N882"/>
  <c r="F882"/>
  <c r="N883"/>
  <c r="F883"/>
  <c r="N884"/>
  <c r="F884"/>
  <c r="N885"/>
  <c r="F885"/>
  <c r="N886"/>
  <c r="F886"/>
  <c r="O887"/>
  <c r="O888"/>
  <c r="O889"/>
  <c r="O890"/>
  <c r="O891"/>
  <c r="O892"/>
  <c r="O893"/>
  <c r="O894"/>
  <c r="O895"/>
  <c r="O896"/>
  <c r="O897"/>
  <c r="O898"/>
  <c r="O899"/>
  <c r="O900"/>
  <c r="O901"/>
  <c r="O497"/>
  <c r="O498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N481"/>
  <c r="F481"/>
  <c r="N482"/>
  <c r="F482"/>
  <c r="N483"/>
  <c r="F483"/>
  <c r="O484"/>
  <c r="O485"/>
  <c r="O486"/>
  <c r="O487"/>
  <c r="O488"/>
  <c r="O489"/>
  <c r="O490"/>
  <c r="O491"/>
  <c r="O492"/>
  <c r="O493"/>
  <c r="O494"/>
  <c r="O495"/>
  <c r="O496"/>
  <c r="N497"/>
  <c r="F497"/>
  <c r="N498"/>
  <c r="F498"/>
  <c r="N499"/>
  <c r="F499"/>
  <c r="O499"/>
  <c r="N500"/>
  <c r="F500"/>
  <c r="O500"/>
  <c r="N501"/>
  <c r="F501"/>
  <c r="O501"/>
  <c r="N502"/>
  <c r="F502"/>
  <c r="O502"/>
  <c r="N503"/>
  <c r="F503"/>
  <c r="O503"/>
  <c r="N504"/>
  <c r="F504"/>
  <c r="O504"/>
  <c r="N505"/>
  <c r="F505"/>
  <c r="O505"/>
  <c r="N506"/>
  <c r="F506"/>
  <c r="O506"/>
  <c r="N507"/>
  <c r="F507"/>
  <c r="O507"/>
  <c r="N508"/>
  <c r="F508"/>
  <c r="O508"/>
  <c r="N509"/>
  <c r="F509"/>
  <c r="O509"/>
  <c r="N510"/>
  <c r="F510"/>
  <c r="N511"/>
  <c r="F511"/>
  <c r="N512"/>
  <c r="F512"/>
  <c r="N513"/>
  <c r="F513"/>
  <c r="N514"/>
  <c r="F514"/>
  <c r="N515"/>
  <c r="F515"/>
  <c r="N516"/>
  <c r="F516"/>
  <c r="N517"/>
  <c r="F517"/>
  <c r="N518"/>
  <c r="F518"/>
  <c r="N519"/>
  <c r="F519"/>
  <c r="N520"/>
  <c r="F520"/>
  <c r="N521"/>
  <c r="F521"/>
  <c r="N522"/>
  <c r="F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N706"/>
  <c r="F706"/>
  <c r="N707"/>
  <c r="F707"/>
  <c r="N708"/>
  <c r="F708"/>
  <c r="N709"/>
  <c r="F709"/>
  <c r="N710"/>
  <c r="F710"/>
  <c r="N711"/>
  <c r="F711"/>
  <c r="N712"/>
  <c r="F712"/>
  <c r="N713"/>
  <c r="F713"/>
  <c r="N714"/>
  <c r="F714"/>
  <c r="N715"/>
  <c r="F715"/>
  <c r="N716"/>
  <c r="F716"/>
  <c r="N717"/>
  <c r="F717"/>
  <c r="N718"/>
  <c r="F718"/>
  <c r="N719"/>
  <c r="F719"/>
  <c r="N720"/>
  <c r="F720"/>
  <c r="N721"/>
  <c r="F721"/>
  <c r="N722"/>
  <c r="F722"/>
  <c r="N723"/>
  <c r="F723"/>
  <c r="N724"/>
  <c r="F724"/>
  <c r="N725"/>
  <c r="F725"/>
  <c r="N726"/>
  <c r="F726"/>
  <c r="N727"/>
  <c r="F727"/>
  <c r="N728"/>
  <c r="F728"/>
  <c r="N729"/>
  <c r="F729"/>
  <c r="N730"/>
  <c r="F730"/>
  <c r="N731"/>
  <c r="F731"/>
  <c r="N732"/>
  <c r="F732"/>
  <c r="N733"/>
  <c r="F733"/>
  <c r="N734"/>
  <c r="F734"/>
  <c r="N735"/>
  <c r="F735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79"/>
  <c r="O280"/>
  <c r="O281"/>
  <c r="O282"/>
  <c r="O283"/>
  <c r="O284"/>
  <c r="O285"/>
  <c r="O286"/>
  <c r="O287"/>
  <c r="O288"/>
  <c r="O289"/>
  <c r="O290"/>
  <c r="O291"/>
  <c r="O292"/>
  <c r="O293"/>
  <c r="O309"/>
  <c r="O310"/>
  <c r="O311"/>
  <c r="O312"/>
  <c r="O313"/>
  <c r="O314"/>
  <c r="O315"/>
  <c r="O316"/>
  <c r="O317"/>
  <c r="O318"/>
  <c r="O319"/>
  <c r="O320"/>
  <c r="O321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B4"/>
  <c r="B3"/>
  <c r="AJ16" i="5"/>
  <c r="AJ15"/>
  <c r="AJ41"/>
  <c r="AJ71"/>
  <c r="AJ72"/>
  <c r="AJ103"/>
  <c r="AJ102"/>
  <c r="AJ48"/>
  <c r="AJ49"/>
  <c r="AJ50"/>
  <c r="AJ51"/>
  <c r="AJ52"/>
  <c r="AJ53"/>
  <c r="AJ55"/>
  <c r="AJ56"/>
  <c r="AJ57"/>
  <c r="AJ58"/>
  <c r="AJ54"/>
  <c r="AJ59"/>
  <c r="AJ60"/>
  <c r="AJ61"/>
  <c r="AJ62"/>
  <c r="AJ63"/>
  <c r="AJ64"/>
  <c r="AJ67"/>
  <c r="AJ68"/>
  <c r="AJ69"/>
  <c r="AJ70"/>
  <c r="AJ65"/>
  <c r="AJ66"/>
  <c r="AJ42"/>
  <c r="AJ43"/>
  <c r="AJ44"/>
  <c r="AJ47"/>
  <c r="AJ46"/>
  <c r="AJ22"/>
  <c r="AJ23"/>
  <c r="AJ20"/>
  <c r="AJ21"/>
  <c r="AJ18"/>
  <c r="AJ19"/>
  <c r="AJ28"/>
  <c r="AJ29"/>
  <c r="AJ30"/>
  <c r="AJ31"/>
  <c r="AJ32"/>
  <c r="AJ33"/>
  <c r="AJ34"/>
  <c r="AJ35"/>
  <c r="AJ36"/>
  <c r="AJ37"/>
  <c r="AJ38"/>
  <c r="AJ39"/>
  <c r="AJ24"/>
  <c r="AJ25"/>
  <c r="AJ26"/>
  <c r="AJ17"/>
  <c r="AK160" i="4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2"/>
  <c r="AK233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4"/>
  <c r="B6"/>
  <c r="B7"/>
  <c r="B9"/>
  <c r="AJ14" i="5"/>
  <c r="N258" i="6"/>
  <c r="F258"/>
  <c r="N262"/>
  <c r="F262"/>
  <c r="N266"/>
  <c r="F266"/>
  <c r="N270"/>
  <c r="F270"/>
  <c r="N274"/>
  <c r="F274"/>
  <c r="N278"/>
  <c r="F278"/>
  <c r="N261"/>
  <c r="F261"/>
  <c r="N267"/>
  <c r="F267"/>
  <c r="N272"/>
  <c r="F272"/>
  <c r="N277"/>
  <c r="F277"/>
  <c r="N294"/>
  <c r="F294"/>
  <c r="N298"/>
  <c r="F298"/>
  <c r="N302"/>
  <c r="F302"/>
  <c r="N306"/>
  <c r="F306"/>
  <c r="N322"/>
  <c r="F322"/>
  <c r="N326"/>
  <c r="F326"/>
  <c r="N330"/>
  <c r="F330"/>
  <c r="N334"/>
  <c r="F334"/>
  <c r="N263"/>
  <c r="F263"/>
  <c r="N268"/>
  <c r="F268"/>
  <c r="N273"/>
  <c r="F273"/>
  <c r="N295"/>
  <c r="F295"/>
  <c r="N299"/>
  <c r="F299"/>
  <c r="N303"/>
  <c r="F303"/>
  <c r="N307"/>
  <c r="F307"/>
  <c r="N323"/>
  <c r="F323"/>
  <c r="N327"/>
  <c r="F327"/>
  <c r="N331"/>
  <c r="F331"/>
  <c r="N259"/>
  <c r="F259"/>
  <c r="N264"/>
  <c r="F264"/>
  <c r="N269"/>
  <c r="F269"/>
  <c r="N275"/>
  <c r="F275"/>
  <c r="N296"/>
  <c r="F296"/>
  <c r="N300"/>
  <c r="F300"/>
  <c r="N304"/>
  <c r="F304"/>
  <c r="N308"/>
  <c r="F308"/>
  <c r="N324"/>
  <c r="F324"/>
  <c r="N328"/>
  <c r="F328"/>
  <c r="N332"/>
  <c r="F332"/>
  <c r="N260"/>
  <c r="F260"/>
  <c r="N265"/>
  <c r="F265"/>
  <c r="N271"/>
  <c r="F271"/>
  <c r="N276"/>
  <c r="F276"/>
  <c r="N297"/>
  <c r="F297"/>
  <c r="N301"/>
  <c r="F301"/>
  <c r="N305"/>
  <c r="F305"/>
  <c r="N325"/>
  <c r="F325"/>
  <c r="N329"/>
  <c r="F329"/>
  <c r="N333"/>
  <c r="F333"/>
  <c r="B6" i="5" l="1"/>
  <c r="M119" i="6" s="1"/>
  <c r="N119" s="1"/>
  <c r="F119" s="1"/>
  <c r="B560" l="1"/>
  <c r="B88"/>
  <c r="M25"/>
  <c r="N25" s="1"/>
  <c r="F25" s="1"/>
  <c r="M419"/>
  <c r="N419" s="1"/>
  <c r="F419" s="1"/>
  <c r="B341"/>
  <c r="B247"/>
  <c r="M189"/>
  <c r="N189" s="1"/>
  <c r="F189" s="1"/>
  <c r="B79"/>
  <c r="B408"/>
  <c r="M453"/>
  <c r="N453" s="1"/>
  <c r="F453" s="1"/>
  <c r="B545"/>
  <c r="B326"/>
  <c r="M414"/>
  <c r="N414" s="1"/>
  <c r="F414" s="1"/>
  <c r="B154"/>
  <c r="B827"/>
  <c r="B300"/>
  <c r="M65"/>
  <c r="N65" s="1"/>
  <c r="F65" s="1"/>
  <c r="B411"/>
  <c r="B666"/>
  <c r="B655"/>
  <c r="B524"/>
  <c r="B461"/>
  <c r="B28"/>
  <c r="B220"/>
  <c r="B77"/>
  <c r="M120"/>
  <c r="N120" s="1"/>
  <c r="F120" s="1"/>
  <c r="M336"/>
  <c r="N336" s="1"/>
  <c r="F336" s="1"/>
  <c r="M148"/>
  <c r="N148" s="1"/>
  <c r="F148" s="1"/>
  <c r="B517"/>
  <c r="B384"/>
  <c r="B161"/>
  <c r="B140"/>
  <c r="B131"/>
  <c r="M242"/>
  <c r="N242" s="1"/>
  <c r="F242" s="1"/>
  <c r="M380"/>
  <c r="N380" s="1"/>
  <c r="F380" s="1"/>
  <c r="M193"/>
  <c r="N193" s="1"/>
  <c r="F193" s="1"/>
  <c r="M55"/>
  <c r="N55" s="1"/>
  <c r="F55" s="1"/>
  <c r="B548"/>
  <c r="B877"/>
  <c r="B1233"/>
  <c r="M654"/>
  <c r="N654" s="1"/>
  <c r="F654" s="1"/>
  <c r="B58"/>
  <c r="B37"/>
  <c r="M116"/>
  <c r="N116" s="1"/>
  <c r="F116" s="1"/>
  <c r="M393"/>
  <c r="N393" s="1"/>
  <c r="F393" s="1"/>
  <c r="M200"/>
  <c r="N200" s="1"/>
  <c r="F200" s="1"/>
  <c r="M354"/>
  <c r="N354" s="1"/>
  <c r="F354" s="1"/>
  <c r="B614"/>
  <c r="B992"/>
  <c r="M736"/>
  <c r="N736" s="1"/>
  <c r="F736" s="1"/>
  <c r="B758"/>
  <c r="B735"/>
  <c r="B604"/>
  <c r="B591"/>
  <c r="B308"/>
  <c r="B332"/>
  <c r="B203"/>
  <c r="M58"/>
  <c r="N58" s="1"/>
  <c r="F58" s="1"/>
  <c r="M281"/>
  <c r="N281" s="1"/>
  <c r="F281" s="1"/>
  <c r="M26"/>
  <c r="N26" s="1"/>
  <c r="F26" s="1"/>
  <c r="M425"/>
  <c r="N425" s="1"/>
  <c r="F425" s="1"/>
  <c r="B484"/>
  <c r="B259"/>
  <c r="B224"/>
  <c r="B211"/>
  <c r="M234"/>
  <c r="N234" s="1"/>
  <c r="F234" s="1"/>
  <c r="M343"/>
  <c r="N343" s="1"/>
  <c r="F343" s="1"/>
  <c r="M284"/>
  <c r="N284" s="1"/>
  <c r="F284" s="1"/>
  <c r="B977"/>
  <c r="B376"/>
  <c r="B1115"/>
  <c r="M549"/>
  <c r="N549" s="1"/>
  <c r="F549" s="1"/>
  <c r="M918"/>
  <c r="N918" s="1"/>
  <c r="F918" s="1"/>
  <c r="B476"/>
  <c r="B117"/>
  <c r="B309"/>
  <c r="M250"/>
  <c r="N250" s="1"/>
  <c r="F250" s="1"/>
  <c r="M405"/>
  <c r="N405" s="1"/>
  <c r="F405" s="1"/>
  <c r="M110"/>
  <c r="N110" s="1"/>
  <c r="F110" s="1"/>
  <c r="B971"/>
  <c r="B248"/>
  <c r="B16"/>
  <c r="B324"/>
  <c r="B289"/>
  <c r="M81"/>
  <c r="N81" s="1"/>
  <c r="F81" s="1"/>
  <c r="M16"/>
  <c r="N16" s="1"/>
  <c r="F16" s="1"/>
  <c r="M408"/>
  <c r="N408" s="1"/>
  <c r="F408" s="1"/>
  <c r="B968"/>
  <c r="B301"/>
  <c r="B825"/>
  <c r="B1329"/>
  <c r="M891"/>
  <c r="N891" s="1"/>
  <c r="F891" s="1"/>
  <c r="B1093"/>
  <c r="B930"/>
  <c r="B692"/>
  <c r="B60"/>
  <c r="M412"/>
  <c r="N412" s="1"/>
  <c r="F412" s="1"/>
  <c r="B660"/>
  <c r="M805"/>
  <c r="N805" s="1"/>
  <c r="F805" s="1"/>
  <c r="B577"/>
  <c r="B974"/>
  <c r="B778"/>
  <c r="B590"/>
  <c r="B763"/>
  <c r="B575"/>
  <c r="B102"/>
  <c r="B462"/>
  <c r="B607"/>
  <c r="B355"/>
  <c r="B372"/>
  <c r="B267"/>
  <c r="B27"/>
  <c r="B132"/>
  <c r="B223"/>
  <c r="M43"/>
  <c r="N43" s="1"/>
  <c r="F43" s="1"/>
  <c r="M62"/>
  <c r="N62" s="1"/>
  <c r="F62" s="1"/>
  <c r="M335"/>
  <c r="N335" s="1"/>
  <c r="F335" s="1"/>
  <c r="M311"/>
  <c r="N311" s="1"/>
  <c r="F311" s="1"/>
  <c r="M221"/>
  <c r="N221" s="1"/>
  <c r="F221" s="1"/>
  <c r="M42"/>
  <c r="N42" s="1"/>
  <c r="F42" s="1"/>
  <c r="M37"/>
  <c r="N37" s="1"/>
  <c r="F37" s="1"/>
  <c r="M437"/>
  <c r="N437" s="1"/>
  <c r="F437" s="1"/>
  <c r="B449"/>
  <c r="B498"/>
  <c r="B276"/>
  <c r="B275"/>
  <c r="B97"/>
  <c r="B258"/>
  <c r="B74"/>
  <c r="B227"/>
  <c r="B69"/>
  <c r="M158"/>
  <c r="N158" s="1"/>
  <c r="F158" s="1"/>
  <c r="M82"/>
  <c r="N82" s="1"/>
  <c r="F82" s="1"/>
  <c r="M373"/>
  <c r="N373" s="1"/>
  <c r="F373" s="1"/>
  <c r="M282"/>
  <c r="N282" s="1"/>
  <c r="F282" s="1"/>
  <c r="M340"/>
  <c r="N340" s="1"/>
  <c r="F340" s="1"/>
  <c r="M34"/>
  <c r="N34" s="1"/>
  <c r="F34" s="1"/>
  <c r="M420"/>
  <c r="N420" s="1"/>
  <c r="F420" s="1"/>
  <c r="M378"/>
  <c r="N378" s="1"/>
  <c r="F378" s="1"/>
  <c r="B279"/>
  <c r="B793"/>
  <c r="B1005"/>
  <c r="B878"/>
  <c r="M811"/>
  <c r="N811" s="1"/>
  <c r="F811" s="1"/>
  <c r="M949"/>
  <c r="N949" s="1"/>
  <c r="F949" s="1"/>
  <c r="M681"/>
  <c r="N681" s="1"/>
  <c r="F681" s="1"/>
  <c r="B702"/>
  <c r="B667"/>
  <c r="M143"/>
  <c r="N143" s="1"/>
  <c r="F143" s="1"/>
  <c r="M906"/>
  <c r="N906" s="1"/>
  <c r="F906" s="1"/>
  <c r="B189"/>
  <c r="M440"/>
  <c r="N440" s="1"/>
  <c r="F440" s="1"/>
  <c r="M446"/>
  <c r="N446" s="1"/>
  <c r="F446" s="1"/>
  <c r="B794"/>
  <c r="B712"/>
  <c r="B634"/>
  <c r="B861"/>
  <c r="B781"/>
  <c r="B703"/>
  <c r="B605"/>
  <c r="B387"/>
  <c r="B226"/>
  <c r="B558"/>
  <c r="B478"/>
  <c r="B378"/>
  <c r="B114"/>
  <c r="B527"/>
  <c r="B399"/>
  <c r="B80"/>
  <c r="B394"/>
  <c r="B138"/>
  <c r="B287"/>
  <c r="B181"/>
  <c r="B71"/>
  <c r="B266"/>
  <c r="B152"/>
  <c r="B46"/>
  <c r="B245"/>
  <c r="B139"/>
  <c r="B33"/>
  <c r="M142"/>
  <c r="N142" s="1"/>
  <c r="F142" s="1"/>
  <c r="M32"/>
  <c r="N32" s="1"/>
  <c r="F32" s="1"/>
  <c r="M112"/>
  <c r="N112" s="1"/>
  <c r="F112" s="1"/>
  <c r="M411"/>
  <c r="N411" s="1"/>
  <c r="F411" s="1"/>
  <c r="M376"/>
  <c r="N376" s="1"/>
  <c r="F376" s="1"/>
  <c r="M379"/>
  <c r="N379" s="1"/>
  <c r="F379" s="1"/>
  <c r="M386"/>
  <c r="N386" s="1"/>
  <c r="F386" s="1"/>
  <c r="M237"/>
  <c r="N237" s="1"/>
  <c r="F237" s="1"/>
  <c r="M161"/>
  <c r="N161" s="1"/>
  <c r="F161" s="1"/>
  <c r="M60"/>
  <c r="N60" s="1"/>
  <c r="F60" s="1"/>
  <c r="M232"/>
  <c r="N232" s="1"/>
  <c r="F232" s="1"/>
  <c r="M95"/>
  <c r="N95" s="1"/>
  <c r="F95" s="1"/>
  <c r="M207"/>
  <c r="N207" s="1"/>
  <c r="F207" s="1"/>
  <c r="M443"/>
  <c r="N443" s="1"/>
  <c r="F443" s="1"/>
  <c r="B565"/>
  <c r="B465"/>
  <c r="B365"/>
  <c r="B126"/>
  <c r="B418"/>
  <c r="B336"/>
  <c r="B64"/>
  <c r="B291"/>
  <c r="B209"/>
  <c r="B129"/>
  <c r="B31"/>
  <c r="B274"/>
  <c r="B192"/>
  <c r="B92"/>
  <c r="B337"/>
  <c r="B257"/>
  <c r="B163"/>
  <c r="B83"/>
  <c r="M31"/>
  <c r="N31" s="1"/>
  <c r="F31" s="1"/>
  <c r="M85"/>
  <c r="N85" s="1"/>
  <c r="F85" s="1"/>
  <c r="M222"/>
  <c r="N222" s="1"/>
  <c r="F222" s="1"/>
  <c r="M86"/>
  <c r="N86" s="1"/>
  <c r="F86" s="1"/>
  <c r="M121"/>
  <c r="N121" s="1"/>
  <c r="F121" s="1"/>
  <c r="M391"/>
  <c r="N391" s="1"/>
  <c r="F391" s="1"/>
  <c r="M287"/>
  <c r="N287" s="1"/>
  <c r="F287" s="1"/>
  <c r="M316"/>
  <c r="N316" s="1"/>
  <c r="F316" s="1"/>
  <c r="M357"/>
  <c r="N357" s="1"/>
  <c r="F357" s="1"/>
  <c r="M360"/>
  <c r="N360" s="1"/>
  <c r="F360" s="1"/>
  <c r="M229"/>
  <c r="N229" s="1"/>
  <c r="F229" s="1"/>
  <c r="M106"/>
  <c r="N106" s="1"/>
  <c r="F106" s="1"/>
  <c r="M71"/>
  <c r="N71" s="1"/>
  <c r="F71" s="1"/>
  <c r="M435"/>
  <c r="N435" s="1"/>
  <c r="F435" s="1"/>
  <c r="M436"/>
  <c r="N436" s="1"/>
  <c r="F436" s="1"/>
  <c r="M96"/>
  <c r="N96" s="1"/>
  <c r="F96" s="1"/>
  <c r="M124"/>
  <c r="N124" s="1"/>
  <c r="F124" s="1"/>
  <c r="B85"/>
  <c r="B543"/>
  <c r="B651"/>
  <c r="B549"/>
  <c r="B840"/>
  <c r="B1018"/>
  <c r="B1129"/>
  <c r="B1154"/>
  <c r="M1088"/>
  <c r="N1088" s="1"/>
  <c r="F1088" s="1"/>
  <c r="B1220"/>
  <c r="M1200"/>
  <c r="N1200" s="1"/>
  <c r="F1200" s="1"/>
  <c r="B1254"/>
  <c r="M645"/>
  <c r="N645" s="1"/>
  <c r="F645" s="1"/>
  <c r="M785"/>
  <c r="N785" s="1"/>
  <c r="F785" s="1"/>
  <c r="M582"/>
  <c r="N582" s="1"/>
  <c r="F582" s="1"/>
  <c r="B899"/>
  <c r="B602"/>
  <c r="B544"/>
  <c r="B111"/>
  <c r="M220"/>
  <c r="N220" s="1"/>
  <c r="F220" s="1"/>
  <c r="M808"/>
  <c r="N808" s="1"/>
  <c r="F808" s="1"/>
  <c r="B229"/>
  <c r="B822"/>
  <c r="M426"/>
  <c r="N426" s="1"/>
  <c r="F426" s="1"/>
  <c r="B696"/>
  <c r="B845"/>
  <c r="B673"/>
  <c r="B371"/>
  <c r="B540"/>
  <c r="B344"/>
  <c r="B507"/>
  <c r="B496"/>
  <c r="B52"/>
  <c r="B157"/>
  <c r="B246"/>
  <c r="B327"/>
  <c r="B119"/>
  <c r="M186"/>
  <c r="N186" s="1"/>
  <c r="F186" s="1"/>
  <c r="M175"/>
  <c r="N175" s="1"/>
  <c r="F175" s="1"/>
  <c r="M364"/>
  <c r="N364" s="1"/>
  <c r="F364" s="1"/>
  <c r="M370"/>
  <c r="N370" s="1"/>
  <c r="F370" s="1"/>
  <c r="M127"/>
  <c r="N127" s="1"/>
  <c r="F127" s="1"/>
  <c r="M184"/>
  <c r="N184" s="1"/>
  <c r="F184" s="1"/>
  <c r="M90"/>
  <c r="N90" s="1"/>
  <c r="F90" s="1"/>
  <c r="B531"/>
  <c r="B347"/>
  <c r="B402"/>
  <c r="B32"/>
  <c r="B193"/>
  <c r="B15"/>
  <c r="B156"/>
  <c r="B321"/>
  <c r="B147"/>
  <c r="M97"/>
  <c r="N97" s="1"/>
  <c r="F97" s="1"/>
  <c r="M28"/>
  <c r="N28" s="1"/>
  <c r="F28" s="1"/>
  <c r="M191"/>
  <c r="N191" s="1"/>
  <c r="F191" s="1"/>
  <c r="M388"/>
  <c r="N388" s="1"/>
  <c r="F388" s="1"/>
  <c r="M319"/>
  <c r="N319" s="1"/>
  <c r="F319" s="1"/>
  <c r="M205"/>
  <c r="N205" s="1"/>
  <c r="F205" s="1"/>
  <c r="M251"/>
  <c r="N251" s="1"/>
  <c r="F251" s="1"/>
  <c r="M421"/>
  <c r="N421" s="1"/>
  <c r="F421" s="1"/>
  <c r="B123"/>
  <c r="B386"/>
  <c r="B693"/>
  <c r="B1120"/>
  <c r="B1247"/>
  <c r="B1302"/>
  <c r="B12"/>
  <c r="M570"/>
  <c r="N570" s="1"/>
  <c r="F570" s="1"/>
  <c r="B1140"/>
  <c r="B503"/>
  <c r="B106"/>
  <c r="M539"/>
  <c r="N539" s="1"/>
  <c r="F539" s="1"/>
  <c r="M429"/>
  <c r="N429" s="1"/>
  <c r="F429" s="1"/>
  <c r="M448"/>
  <c r="N448" s="1"/>
  <c r="F448" s="1"/>
  <c r="B828"/>
  <c r="B728"/>
  <c r="B648"/>
  <c r="B530"/>
  <c r="B797"/>
  <c r="B719"/>
  <c r="B639"/>
  <c r="B417"/>
  <c r="B288"/>
  <c r="B588"/>
  <c r="B494"/>
  <c r="B392"/>
  <c r="B236"/>
  <c r="B553"/>
  <c r="B441"/>
  <c r="B232"/>
  <c r="B414"/>
  <c r="B230"/>
  <c r="B333"/>
  <c r="B201"/>
  <c r="B93"/>
  <c r="B310"/>
  <c r="B180"/>
  <c r="B66"/>
  <c r="B285"/>
  <c r="B159"/>
  <c r="B57"/>
  <c r="M138"/>
  <c r="N138" s="1"/>
  <c r="F138" s="1"/>
  <c r="M115"/>
  <c r="N115" s="1"/>
  <c r="F115" s="1"/>
  <c r="M104"/>
  <c r="N104" s="1"/>
  <c r="F104" s="1"/>
  <c r="M163"/>
  <c r="N163" s="1"/>
  <c r="F163" s="1"/>
  <c r="M384"/>
  <c r="N384" s="1"/>
  <c r="F384" s="1"/>
  <c r="M397"/>
  <c r="N397" s="1"/>
  <c r="F397" s="1"/>
  <c r="M416"/>
  <c r="N416" s="1"/>
  <c r="F416" s="1"/>
  <c r="M256"/>
  <c r="N256" s="1"/>
  <c r="F256" s="1"/>
  <c r="M177"/>
  <c r="N177" s="1"/>
  <c r="F177" s="1"/>
  <c r="M88"/>
  <c r="N88" s="1"/>
  <c r="F88" s="1"/>
  <c r="M244"/>
  <c r="N244" s="1"/>
  <c r="F244" s="1"/>
  <c r="M134"/>
  <c r="N134" s="1"/>
  <c r="F134" s="1"/>
  <c r="M13"/>
  <c r="N13" s="1"/>
  <c r="F13" s="1"/>
  <c r="B987"/>
  <c r="B579"/>
  <c r="B499"/>
  <c r="B381"/>
  <c r="B186"/>
  <c r="B468"/>
  <c r="B354"/>
  <c r="B90"/>
  <c r="B325"/>
  <c r="B225"/>
  <c r="B145"/>
  <c r="B63"/>
  <c r="B290"/>
  <c r="B208"/>
  <c r="B124"/>
  <c r="B26"/>
  <c r="B273"/>
  <c r="B195"/>
  <c r="B99"/>
  <c r="B21"/>
  <c r="M170"/>
  <c r="N170" s="1"/>
  <c r="F170" s="1"/>
  <c r="M69"/>
  <c r="N69" s="1"/>
  <c r="F69" s="1"/>
  <c r="M48"/>
  <c r="N48" s="1"/>
  <c r="F48" s="1"/>
  <c r="M151"/>
  <c r="N151" s="1"/>
  <c r="F151" s="1"/>
  <c r="M407"/>
  <c r="N407" s="1"/>
  <c r="F407" s="1"/>
  <c r="M317"/>
  <c r="N317" s="1"/>
  <c r="F317" s="1"/>
  <c r="M362"/>
  <c r="N362" s="1"/>
  <c r="F362" s="1"/>
  <c r="M371"/>
  <c r="N371" s="1"/>
  <c r="F371" s="1"/>
  <c r="M396"/>
  <c r="N396" s="1"/>
  <c r="F396" s="1"/>
  <c r="M253"/>
  <c r="N253" s="1"/>
  <c r="F253" s="1"/>
  <c r="M169"/>
  <c r="N169" s="1"/>
  <c r="F169" s="1"/>
  <c r="M136"/>
  <c r="N136" s="1"/>
  <c r="F136" s="1"/>
  <c r="B984"/>
  <c r="M449"/>
  <c r="N449" s="1"/>
  <c r="F449" s="1"/>
  <c r="M192"/>
  <c r="N192" s="1"/>
  <c r="F192" s="1"/>
  <c r="M159"/>
  <c r="N159" s="1"/>
  <c r="F159" s="1"/>
  <c r="B212"/>
  <c r="B296"/>
  <c r="B345"/>
  <c r="B786"/>
  <c r="B610"/>
  <c r="B866"/>
  <c r="B1023"/>
  <c r="B1070"/>
  <c r="M1213"/>
  <c r="N1213" s="1"/>
  <c r="F1213" s="1"/>
  <c r="M603"/>
  <c r="N603" s="1"/>
  <c r="F603" s="1"/>
  <c r="B1309"/>
  <c r="M869"/>
  <c r="N869" s="1"/>
  <c r="F869" s="1"/>
  <c r="M588"/>
  <c r="N588" s="1"/>
  <c r="F588" s="1"/>
  <c r="M564"/>
  <c r="N564" s="1"/>
  <c r="F564" s="1"/>
  <c r="M704"/>
  <c r="N704" s="1"/>
  <c r="F704" s="1"/>
  <c r="B999"/>
  <c r="B1025"/>
  <c r="B681"/>
  <c r="B250"/>
  <c r="M130"/>
  <c r="N130" s="1"/>
  <c r="F130" s="1"/>
  <c r="B1112"/>
  <c r="B949"/>
  <c r="M489"/>
  <c r="N489" s="1"/>
  <c r="F489" s="1"/>
  <c r="M77"/>
  <c r="N77" s="1"/>
  <c r="F77" s="1"/>
  <c r="M948"/>
  <c r="N948" s="1"/>
  <c r="F948" s="1"/>
  <c r="M1284"/>
  <c r="N1284" s="1"/>
  <c r="F1284" s="1"/>
  <c r="B753"/>
  <c r="M683"/>
  <c r="N683" s="1"/>
  <c r="F683" s="1"/>
  <c r="M664"/>
  <c r="N664" s="1"/>
  <c r="F664" s="1"/>
  <c r="M864"/>
  <c r="N864" s="1"/>
  <c r="F864" s="1"/>
  <c r="M656"/>
  <c r="N656" s="1"/>
  <c r="F656" s="1"/>
  <c r="B852"/>
  <c r="M387"/>
  <c r="N387" s="1"/>
  <c r="F387" s="1"/>
  <c r="M944"/>
  <c r="N944" s="1"/>
  <c r="F944" s="1"/>
  <c r="B130"/>
  <c r="M359"/>
  <c r="N359" s="1"/>
  <c r="F359" s="1"/>
  <c r="B662"/>
  <c r="B1167"/>
  <c r="M1291"/>
  <c r="N1291" s="1"/>
  <c r="F1291" s="1"/>
  <c r="B1253"/>
  <c r="M895"/>
  <c r="N895" s="1"/>
  <c r="F895" s="1"/>
  <c r="M650"/>
  <c r="N650" s="1"/>
  <c r="F650" s="1"/>
  <c r="B25"/>
  <c r="B929"/>
  <c r="B1320"/>
  <c r="M179"/>
  <c r="N179" s="1"/>
  <c r="F179" s="1"/>
  <c r="M403"/>
  <c r="N403" s="1"/>
  <c r="F403" s="1"/>
  <c r="B76"/>
  <c r="B747"/>
  <c r="B780"/>
  <c r="B995"/>
  <c r="B1333"/>
  <c r="B1292"/>
  <c r="B1282"/>
  <c r="M524"/>
  <c r="N524" s="1"/>
  <c r="F524" s="1"/>
  <c r="M342"/>
  <c r="N342" s="1"/>
  <c r="F342" s="1"/>
  <c r="B950"/>
  <c r="B1237"/>
  <c r="M701"/>
  <c r="N701" s="1"/>
  <c r="F701" s="1"/>
  <c r="B228"/>
  <c r="B647"/>
  <c r="B756"/>
  <c r="B1271"/>
  <c r="M1194"/>
  <c r="N1194" s="1"/>
  <c r="F1194" s="1"/>
  <c r="M787"/>
  <c r="N787" s="1"/>
  <c r="F787" s="1"/>
  <c r="M30"/>
  <c r="N30" s="1"/>
  <c r="F30" s="1"/>
  <c r="B44"/>
  <c r="B443"/>
  <c r="B991"/>
  <c r="M543"/>
  <c r="N543" s="1"/>
  <c r="F543" s="1"/>
  <c r="M788"/>
  <c r="N788" s="1"/>
  <c r="F788" s="1"/>
  <c r="M568"/>
  <c r="N568" s="1"/>
  <c r="F568" s="1"/>
  <c r="B720"/>
  <c r="B1162"/>
  <c r="M1217"/>
  <c r="N1217" s="1"/>
  <c r="F1217" s="1"/>
  <c r="M1097"/>
  <c r="N1097" s="1"/>
  <c r="F1097" s="1"/>
  <c r="M554"/>
  <c r="N554" s="1"/>
  <c r="F554" s="1"/>
  <c r="M140"/>
  <c r="N140" s="1"/>
  <c r="F140" s="1"/>
  <c r="M382"/>
  <c r="N382" s="1"/>
  <c r="F382" s="1"/>
  <c r="M377"/>
  <c r="N377" s="1"/>
  <c r="F377" s="1"/>
  <c r="M103"/>
  <c r="N103" s="1"/>
  <c r="F103" s="1"/>
  <c r="B34"/>
  <c r="B133"/>
  <c r="B406"/>
  <c r="B599"/>
  <c r="B580"/>
  <c r="B677"/>
  <c r="B656"/>
  <c r="B609"/>
  <c r="B839"/>
  <c r="B889"/>
  <c r="B1143"/>
  <c r="B1034"/>
  <c r="B907"/>
  <c r="B1153"/>
  <c r="B1004"/>
  <c r="B1177"/>
  <c r="M1154"/>
  <c r="N1154" s="1"/>
  <c r="F1154" s="1"/>
  <c r="M1092"/>
  <c r="N1092" s="1"/>
  <c r="F1092" s="1"/>
  <c r="M559"/>
  <c r="N559" s="1"/>
  <c r="F559" s="1"/>
  <c r="B1216"/>
  <c r="B1225"/>
  <c r="M1202"/>
  <c r="N1202" s="1"/>
  <c r="F1202" s="1"/>
  <c r="M748"/>
  <c r="N748" s="1"/>
  <c r="F748" s="1"/>
  <c r="B1290"/>
  <c r="M544"/>
  <c r="N544" s="1"/>
  <c r="F544" s="1"/>
  <c r="M687"/>
  <c r="N687" s="1"/>
  <c r="F687" s="1"/>
  <c r="M995"/>
  <c r="N995" s="1"/>
  <c r="F995" s="1"/>
  <c r="M626"/>
  <c r="N626" s="1"/>
  <c r="F626" s="1"/>
  <c r="M590"/>
  <c r="N590" s="1"/>
  <c r="F590" s="1"/>
  <c r="M680"/>
  <c r="N680" s="1"/>
  <c r="F680" s="1"/>
  <c r="M894"/>
  <c r="N894" s="1"/>
  <c r="F894" s="1"/>
  <c r="M691"/>
  <c r="N691" s="1"/>
  <c r="F691" s="1"/>
  <c r="M893"/>
  <c r="N893" s="1"/>
  <c r="F893" s="1"/>
  <c r="B1180"/>
  <c r="M1204"/>
  <c r="N1204" s="1"/>
  <c r="F1204" s="1"/>
  <c r="B1169"/>
  <c r="M585"/>
  <c r="N585" s="1"/>
  <c r="F585" s="1"/>
  <c r="M1096"/>
  <c r="N1096" s="1"/>
  <c r="F1096" s="1"/>
  <c r="B1291"/>
  <c r="B1062"/>
  <c r="B1163"/>
  <c r="B774"/>
  <c r="B844"/>
  <c r="B897"/>
  <c r="B773"/>
  <c r="B764"/>
  <c r="B691"/>
  <c r="B486"/>
  <c r="B389"/>
  <c r="B346"/>
  <c r="B205"/>
  <c r="B262"/>
  <c r="B297"/>
  <c r="B41"/>
  <c r="M210"/>
  <c r="N210" s="1"/>
  <c r="F210" s="1"/>
  <c r="M368"/>
  <c r="N368" s="1"/>
  <c r="F368" s="1"/>
  <c r="M392"/>
  <c r="N392" s="1"/>
  <c r="F392" s="1"/>
  <c r="M38"/>
  <c r="N38" s="1"/>
  <c r="F38" s="1"/>
  <c r="M255"/>
  <c r="N255" s="1"/>
  <c r="F255" s="1"/>
  <c r="B970"/>
  <c r="M247"/>
  <c r="N247" s="1"/>
  <c r="F247" s="1"/>
  <c r="M105"/>
  <c r="N105" s="1"/>
  <c r="F105" s="1"/>
  <c r="M212"/>
  <c r="N212" s="1"/>
  <c r="F212" s="1"/>
  <c r="M80"/>
  <c r="N80" s="1"/>
  <c r="F80" s="1"/>
  <c r="M225"/>
  <c r="N225" s="1"/>
  <c r="F225" s="1"/>
  <c r="M390"/>
  <c r="N390" s="1"/>
  <c r="F390" s="1"/>
  <c r="M361"/>
  <c r="N361" s="1"/>
  <c r="F361" s="1"/>
  <c r="M338"/>
  <c r="N338" s="1"/>
  <c r="F338" s="1"/>
  <c r="M313"/>
  <c r="N313" s="1"/>
  <c r="F313" s="1"/>
  <c r="M139"/>
  <c r="N139" s="1"/>
  <c r="F139" s="1"/>
  <c r="M66"/>
  <c r="N66" s="1"/>
  <c r="F66" s="1"/>
  <c r="M190"/>
  <c r="N190" s="1"/>
  <c r="F190" s="1"/>
  <c r="M154"/>
  <c r="N154" s="1"/>
  <c r="F154" s="1"/>
  <c r="B87"/>
  <c r="B199"/>
  <c r="B313"/>
  <c r="B100"/>
  <c r="B216"/>
  <c r="B338"/>
  <c r="B125"/>
  <c r="B239"/>
  <c r="B36"/>
  <c r="B342"/>
  <c r="B472"/>
  <c r="B339"/>
  <c r="B473"/>
  <c r="B587"/>
  <c r="B316"/>
  <c r="B416"/>
  <c r="B522"/>
  <c r="B608"/>
  <c r="B349"/>
  <c r="B537"/>
  <c r="B659"/>
  <c r="B743"/>
  <c r="B823"/>
  <c r="B568"/>
  <c r="B674"/>
  <c r="B754"/>
  <c r="B846"/>
  <c r="B555"/>
  <c r="B653"/>
  <c r="B717"/>
  <c r="B783"/>
  <c r="B847"/>
  <c r="B564"/>
  <c r="B658"/>
  <c r="B856"/>
  <c r="B925"/>
  <c r="B1009"/>
  <c r="B1077"/>
  <c r="B1139"/>
  <c r="B800"/>
  <c r="B914"/>
  <c r="B998"/>
  <c r="B1064"/>
  <c r="M867"/>
  <c r="N867" s="1"/>
  <c r="F867" s="1"/>
  <c r="B775"/>
  <c r="B943"/>
  <c r="B1301"/>
  <c r="B1264"/>
  <c r="B1258"/>
  <c r="M900"/>
  <c r="N900" s="1"/>
  <c r="F900" s="1"/>
  <c r="M137"/>
  <c r="N137" s="1"/>
  <c r="F137" s="1"/>
  <c r="B798"/>
  <c r="M1059"/>
  <c r="N1059" s="1"/>
  <c r="F1059" s="1"/>
  <c r="M676"/>
  <c r="N676" s="1"/>
  <c r="F676" s="1"/>
  <c r="M257"/>
  <c r="N257" s="1"/>
  <c r="F257" s="1"/>
  <c r="B35"/>
  <c r="B320"/>
  <c r="B821"/>
  <c r="B1132"/>
  <c r="B1173"/>
  <c r="M605"/>
  <c r="N605" s="1"/>
  <c r="F605" s="1"/>
  <c r="M814"/>
  <c r="N814" s="1"/>
  <c r="F814" s="1"/>
  <c r="M845"/>
  <c r="N845" s="1"/>
  <c r="F845" s="1"/>
  <c r="M39"/>
  <c r="N39" s="1"/>
  <c r="F39" s="1"/>
  <c r="B855"/>
  <c r="B1168"/>
  <c r="M486"/>
  <c r="N486" s="1"/>
  <c r="F486" s="1"/>
  <c r="B187"/>
  <c r="B450"/>
  <c r="B620"/>
  <c r="B948"/>
  <c r="B1312"/>
  <c r="M657"/>
  <c r="N657" s="1"/>
  <c r="F657" s="1"/>
  <c r="M227"/>
  <c r="N227" s="1"/>
  <c r="F227" s="1"/>
  <c r="B148"/>
  <c r="B857"/>
  <c r="B1022"/>
  <c r="M1221"/>
  <c r="N1221" s="1"/>
  <c r="F1221" s="1"/>
  <c r="M810"/>
  <c r="N810" s="1"/>
  <c r="F810" s="1"/>
  <c r="M662"/>
  <c r="N662" s="1"/>
  <c r="F662" s="1"/>
  <c r="B551"/>
  <c r="B1131"/>
  <c r="B1191"/>
  <c r="B1299"/>
  <c r="M910"/>
  <c r="N910" s="1"/>
  <c r="F910" s="1"/>
  <c r="M41"/>
  <c r="N41" s="1"/>
  <c r="F41" s="1"/>
  <c r="M233"/>
  <c r="N233" s="1"/>
  <c r="F233" s="1"/>
  <c r="M309"/>
  <c r="N309" s="1"/>
  <c r="F309" s="1"/>
  <c r="M238"/>
  <c r="N238" s="1"/>
  <c r="F238" s="1"/>
  <c r="B261"/>
  <c r="B23"/>
  <c r="B198"/>
  <c r="B493"/>
  <c r="B508"/>
  <c r="B597"/>
  <c r="B546"/>
  <c r="B459"/>
  <c r="B787"/>
  <c r="B752"/>
  <c r="B1085"/>
  <c r="B958"/>
  <c r="B804"/>
  <c r="B1097"/>
  <c r="B944"/>
  <c r="B1134"/>
  <c r="B1305"/>
  <c r="M952"/>
  <c r="N952" s="1"/>
  <c r="F952" s="1"/>
  <c r="M537"/>
  <c r="N537" s="1"/>
  <c r="F537" s="1"/>
  <c r="B1174"/>
  <c r="B1179"/>
  <c r="M1155"/>
  <c r="N1155" s="1"/>
  <c r="F1155" s="1"/>
  <c r="M1093"/>
  <c r="N1093" s="1"/>
  <c r="F1093" s="1"/>
  <c r="B1246"/>
  <c r="M899"/>
  <c r="N899" s="1"/>
  <c r="F899" s="1"/>
  <c r="M665"/>
  <c r="N665" s="1"/>
  <c r="F665" s="1"/>
  <c r="M550"/>
  <c r="N550" s="1"/>
  <c r="F550" s="1"/>
  <c r="M584"/>
  <c r="N584" s="1"/>
  <c r="F584" s="1"/>
  <c r="M445"/>
  <c r="N445" s="1"/>
  <c r="F445" s="1"/>
  <c r="M700"/>
  <c r="N700" s="1"/>
  <c r="F700" s="1"/>
  <c r="M562"/>
  <c r="N562" s="1"/>
  <c r="F562" s="1"/>
  <c r="M914"/>
  <c r="N914" s="1"/>
  <c r="F914" s="1"/>
  <c r="M558"/>
  <c r="N558" s="1"/>
  <c r="F558" s="1"/>
  <c r="B1234"/>
  <c r="M1292"/>
  <c r="N1292" s="1"/>
  <c r="F1292" s="1"/>
  <c r="B1229"/>
  <c r="M615"/>
  <c r="N615" s="1"/>
  <c r="F615" s="1"/>
  <c r="M813"/>
  <c r="N813" s="1"/>
  <c r="F813" s="1"/>
  <c r="M1156"/>
  <c r="N1156" s="1"/>
  <c r="F1156" s="1"/>
  <c r="B1126"/>
  <c r="B874"/>
  <c r="B911"/>
  <c r="B942"/>
  <c r="B989"/>
  <c r="B851"/>
  <c r="B858"/>
  <c r="B777"/>
  <c r="B592"/>
  <c r="B477"/>
  <c r="B440"/>
  <c r="B263"/>
  <c r="B318"/>
  <c r="B50"/>
  <c r="B103"/>
  <c r="M162"/>
  <c r="N162" s="1"/>
  <c r="F162" s="1"/>
  <c r="M389"/>
  <c r="N389" s="1"/>
  <c r="F389" s="1"/>
  <c r="M315"/>
  <c r="N315" s="1"/>
  <c r="F315" s="1"/>
  <c r="M118"/>
  <c r="N118" s="1"/>
  <c r="F118" s="1"/>
  <c r="M75"/>
  <c r="N75" s="1"/>
  <c r="F75" s="1"/>
  <c r="B986"/>
  <c r="M187"/>
  <c r="N187" s="1"/>
  <c r="F187" s="1"/>
  <c r="M83"/>
  <c r="N83" s="1"/>
  <c r="F83" s="1"/>
  <c r="M180"/>
  <c r="N180" s="1"/>
  <c r="F180" s="1"/>
  <c r="M50"/>
  <c r="N50" s="1"/>
  <c r="F50" s="1"/>
  <c r="M197"/>
  <c r="N197" s="1"/>
  <c r="F197" s="1"/>
  <c r="M366"/>
  <c r="N366" s="1"/>
  <c r="F366" s="1"/>
  <c r="M341"/>
  <c r="N341" s="1"/>
  <c r="F341" s="1"/>
  <c r="M290"/>
  <c r="N290" s="1"/>
  <c r="F290" s="1"/>
  <c r="M291"/>
  <c r="N291" s="1"/>
  <c r="F291" s="1"/>
  <c r="M399"/>
  <c r="N399" s="1"/>
  <c r="F399" s="1"/>
  <c r="M94"/>
  <c r="N94" s="1"/>
  <c r="F94" s="1"/>
  <c r="M12"/>
  <c r="N12" s="1"/>
  <c r="F12" s="1"/>
  <c r="M246"/>
  <c r="N246" s="1"/>
  <c r="F246" s="1"/>
  <c r="B61"/>
  <c r="B169"/>
  <c r="B281"/>
  <c r="B70"/>
  <c r="B188"/>
  <c r="B302"/>
  <c r="B101"/>
  <c r="B213"/>
  <c r="B329"/>
  <c r="B244"/>
  <c r="B444"/>
  <c r="B218"/>
  <c r="B445"/>
  <c r="B561"/>
  <c r="B222"/>
  <c r="B396"/>
  <c r="B504"/>
  <c r="B584"/>
  <c r="B304"/>
  <c r="B467"/>
  <c r="B635"/>
  <c r="B723"/>
  <c r="B805"/>
  <c r="B515"/>
  <c r="B652"/>
  <c r="B736"/>
  <c r="B824"/>
  <c r="B525"/>
  <c r="B637"/>
  <c r="B701"/>
  <c r="B769"/>
  <c r="B831"/>
  <c r="B534"/>
  <c r="B642"/>
  <c r="B796"/>
  <c r="B909"/>
  <c r="B993"/>
  <c r="B1057"/>
  <c r="B1123"/>
  <c r="B742"/>
  <c r="B898"/>
  <c r="B962"/>
  <c r="B1046"/>
  <c r="B1108"/>
  <c r="B698"/>
  <c r="B576"/>
  <c r="B118"/>
  <c r="B1096"/>
  <c r="B1146"/>
  <c r="M591"/>
  <c r="N591" s="1"/>
  <c r="F591" s="1"/>
  <c r="M744"/>
  <c r="N744" s="1"/>
  <c r="F744" s="1"/>
  <c r="M924"/>
  <c r="N924" s="1"/>
  <c r="F924" s="1"/>
  <c r="M598"/>
  <c r="N598" s="1"/>
  <c r="F598" s="1"/>
  <c r="B454"/>
  <c r="B1052"/>
  <c r="M663"/>
  <c r="N663" s="1"/>
  <c r="F663" s="1"/>
  <c r="M204"/>
  <c r="N204" s="1"/>
  <c r="F204" s="1"/>
  <c r="B323"/>
  <c r="B390"/>
  <c r="B585"/>
  <c r="B918"/>
  <c r="B1020"/>
  <c r="M531"/>
  <c r="N531" s="1"/>
  <c r="F531" s="1"/>
  <c r="M1282"/>
  <c r="N1282" s="1"/>
  <c r="F1282" s="1"/>
  <c r="M669"/>
  <c r="N669" s="1"/>
  <c r="F669" s="1"/>
  <c r="M917"/>
  <c r="N917" s="1"/>
  <c r="F917" s="1"/>
  <c r="B801"/>
  <c r="B1319"/>
  <c r="B1198"/>
  <c r="M702"/>
  <c r="N702" s="1"/>
  <c r="F702" s="1"/>
  <c r="B512"/>
  <c r="B679"/>
  <c r="B1027"/>
  <c r="M575"/>
  <c r="N575" s="1"/>
  <c r="F575" s="1"/>
  <c r="M990"/>
  <c r="N990" s="1"/>
  <c r="F990" s="1"/>
  <c r="M925"/>
  <c r="N925" s="1"/>
  <c r="F925" s="1"/>
  <c r="B127"/>
  <c r="B379"/>
  <c r="B1045"/>
  <c r="B1243"/>
  <c r="B1303"/>
  <c r="M1001"/>
  <c r="N1001" s="1"/>
  <c r="F1001" s="1"/>
  <c r="B348"/>
  <c r="B869"/>
  <c r="B1000"/>
  <c r="B1232"/>
  <c r="M619"/>
  <c r="N619" s="1"/>
  <c r="F619" s="1"/>
  <c r="M451"/>
  <c r="N451" s="1"/>
  <c r="F451" s="1"/>
  <c r="M114"/>
  <c r="N114" s="1"/>
  <c r="F114" s="1"/>
  <c r="M350"/>
  <c r="N350" s="1"/>
  <c r="F350" s="1"/>
  <c r="M24"/>
  <c r="N24" s="1"/>
  <c r="F24" s="1"/>
  <c r="B165"/>
  <c r="B238"/>
  <c r="B335"/>
  <c r="B385"/>
  <c r="B404"/>
  <c r="B383"/>
  <c r="B833"/>
  <c r="B806"/>
  <c r="B725"/>
  <c r="B638"/>
  <c r="B1021"/>
  <c r="B902"/>
  <c r="B1148"/>
  <c r="B1039"/>
  <c r="B900"/>
  <c r="B1094"/>
  <c r="B1259"/>
  <c r="M1283"/>
  <c r="N1283" s="1"/>
  <c r="F1283" s="1"/>
  <c r="M868"/>
  <c r="N868" s="1"/>
  <c r="F868" s="1"/>
  <c r="M599"/>
  <c r="N599" s="1"/>
  <c r="F599" s="1"/>
  <c r="B1306"/>
  <c r="B1307"/>
  <c r="M953"/>
  <c r="N953" s="1"/>
  <c r="F953" s="1"/>
  <c r="B1202"/>
  <c r="M778"/>
  <c r="N778" s="1"/>
  <c r="F778" s="1"/>
  <c r="M643"/>
  <c r="N643" s="1"/>
  <c r="F643" s="1"/>
  <c r="M839"/>
  <c r="N839" s="1"/>
  <c r="F839" s="1"/>
  <c r="M491"/>
  <c r="N491" s="1"/>
  <c r="F491" s="1"/>
  <c r="M670"/>
  <c r="N670" s="1"/>
  <c r="F670" s="1"/>
  <c r="M919"/>
  <c r="N919" s="1"/>
  <c r="F919" s="1"/>
  <c r="M628"/>
  <c r="N628" s="1"/>
  <c r="F628" s="1"/>
  <c r="M526"/>
  <c r="N526" s="1"/>
  <c r="F526" s="1"/>
  <c r="M629"/>
  <c r="N629" s="1"/>
  <c r="F629" s="1"/>
  <c r="B1294"/>
  <c r="M1087"/>
  <c r="N1087" s="1"/>
  <c r="F1087" s="1"/>
  <c r="B1285"/>
  <c r="B1224"/>
  <c r="M533"/>
  <c r="N533" s="1"/>
  <c r="F533" s="1"/>
  <c r="M1209"/>
  <c r="N1209" s="1"/>
  <c r="F1209" s="1"/>
  <c r="B1181"/>
  <c r="B932"/>
  <c r="B1007"/>
  <c r="B1042"/>
  <c r="B1067"/>
  <c r="B586"/>
  <c r="B615"/>
  <c r="B501"/>
  <c r="B334"/>
  <c r="B603"/>
  <c r="B492"/>
  <c r="B20"/>
  <c r="B59"/>
  <c r="B116"/>
  <c r="B173"/>
  <c r="M107"/>
  <c r="N107" s="1"/>
  <c r="F107" s="1"/>
  <c r="M108"/>
  <c r="N108" s="1"/>
  <c r="F108" s="1"/>
  <c r="M363"/>
  <c r="N363" s="1"/>
  <c r="F363" s="1"/>
  <c r="M201"/>
  <c r="N201" s="1"/>
  <c r="F201" s="1"/>
  <c r="M164"/>
  <c r="N164" s="1"/>
  <c r="F164" s="1"/>
  <c r="B975"/>
  <c r="B983"/>
  <c r="M63"/>
  <c r="N63" s="1"/>
  <c r="F63" s="1"/>
  <c r="M160"/>
  <c r="N160" s="1"/>
  <c r="F160" s="1"/>
  <c r="M18"/>
  <c r="N18" s="1"/>
  <c r="F18" s="1"/>
  <c r="M153"/>
  <c r="N153" s="1"/>
  <c r="F153" s="1"/>
  <c r="M318"/>
  <c r="N318" s="1"/>
  <c r="F318" s="1"/>
  <c r="M285"/>
  <c r="N285" s="1"/>
  <c r="F285" s="1"/>
  <c r="M409"/>
  <c r="N409" s="1"/>
  <c r="F409" s="1"/>
  <c r="M398"/>
  <c r="N398" s="1"/>
  <c r="F398" s="1"/>
  <c r="M381"/>
  <c r="N381" s="1"/>
  <c r="F381" s="1"/>
  <c r="M167"/>
  <c r="N167" s="1"/>
  <c r="F167" s="1"/>
  <c r="M150"/>
  <c r="N150" s="1"/>
  <c r="F150" s="1"/>
  <c r="M174"/>
  <c r="N174" s="1"/>
  <c r="F174" s="1"/>
  <c r="B29"/>
  <c r="B143"/>
  <c r="B253"/>
  <c r="B38"/>
  <c r="B160"/>
  <c r="B278"/>
  <c r="B67"/>
  <c r="B185"/>
  <c r="B299"/>
  <c r="B122"/>
  <c r="B398"/>
  <c r="B110"/>
  <c r="B391"/>
  <c r="B535"/>
  <c r="B146"/>
  <c r="B374"/>
  <c r="B482"/>
  <c r="B566"/>
  <c r="B210"/>
  <c r="B393"/>
  <c r="B617"/>
  <c r="B699"/>
  <c r="B785"/>
  <c r="B439"/>
  <c r="B630"/>
  <c r="B716"/>
  <c r="B802"/>
  <c r="B475"/>
  <c r="B619"/>
  <c r="B683"/>
  <c r="B751"/>
  <c r="B815"/>
  <c r="B495"/>
  <c r="B624"/>
  <c r="B738"/>
  <c r="B893"/>
  <c r="B957"/>
  <c r="B1041"/>
  <c r="B1107"/>
  <c r="B680"/>
  <c r="B880"/>
  <c r="B946"/>
  <c r="B1030"/>
  <c r="B1092"/>
  <c r="B1156"/>
  <c r="B867"/>
  <c r="B931"/>
  <c r="B1015"/>
  <c r="B1075"/>
  <c r="B1141"/>
  <c r="B836"/>
  <c r="M530"/>
  <c r="N530" s="1"/>
  <c r="F530" s="1"/>
  <c r="M907"/>
  <c r="N907" s="1"/>
  <c r="F907" s="1"/>
  <c r="M668"/>
  <c r="N668" s="1"/>
  <c r="F668" s="1"/>
  <c r="M640"/>
  <c r="N640" s="1"/>
  <c r="F640" s="1"/>
  <c r="M540"/>
  <c r="N540" s="1"/>
  <c r="F540" s="1"/>
  <c r="M888"/>
  <c r="N888" s="1"/>
  <c r="F888" s="1"/>
  <c r="M991"/>
  <c r="N991" s="1"/>
  <c r="F991" s="1"/>
  <c r="M841"/>
  <c r="N841" s="1"/>
  <c r="F841" s="1"/>
  <c r="M912"/>
  <c r="N912" s="1"/>
  <c r="F912" s="1"/>
  <c r="M689"/>
  <c r="N689" s="1"/>
  <c r="F689" s="1"/>
  <c r="M659"/>
  <c r="N659" s="1"/>
  <c r="F659" s="1"/>
  <c r="M631"/>
  <c r="N631" s="1"/>
  <c r="F631" s="1"/>
  <c r="M566"/>
  <c r="N566" s="1"/>
  <c r="F566" s="1"/>
  <c r="M897"/>
  <c r="N897" s="1"/>
  <c r="F897" s="1"/>
  <c r="M1000"/>
  <c r="N1000" s="1"/>
  <c r="F1000" s="1"/>
  <c r="B1300"/>
  <c r="B1238"/>
  <c r="B1176"/>
  <c r="M806"/>
  <c r="N806" s="1"/>
  <c r="F806" s="1"/>
  <c r="M1089"/>
  <c r="N1089" s="1"/>
  <c r="F1089" s="1"/>
  <c r="M1294"/>
  <c r="N1294" s="1"/>
  <c r="F1294" s="1"/>
  <c r="M1206"/>
  <c r="N1206" s="1"/>
  <c r="F1206" s="1"/>
  <c r="M1151"/>
  <c r="N1151" s="1"/>
  <c r="F1151" s="1"/>
  <c r="B1281"/>
  <c r="B1217"/>
  <c r="B1316"/>
  <c r="B1252"/>
  <c r="B1188"/>
  <c r="M597"/>
  <c r="N597" s="1"/>
  <c r="F597" s="1"/>
  <c r="M555"/>
  <c r="N555" s="1"/>
  <c r="F555" s="1"/>
  <c r="M872"/>
  <c r="N872" s="1"/>
  <c r="F872" s="1"/>
  <c r="M741"/>
  <c r="N741" s="1"/>
  <c r="F741" s="1"/>
  <c r="M1053"/>
  <c r="N1053" s="1"/>
  <c r="F1053" s="1"/>
  <c r="M1219"/>
  <c r="N1219" s="1"/>
  <c r="F1219" s="1"/>
  <c r="M1158"/>
  <c r="N1158" s="1"/>
  <c r="F1158" s="1"/>
  <c r="B1297"/>
  <c r="B1231"/>
  <c r="B1171"/>
  <c r="B1106"/>
  <c r="B1040"/>
  <c r="B956"/>
  <c r="B892"/>
  <c r="B688"/>
  <c r="B1083"/>
  <c r="B1003"/>
  <c r="B895"/>
  <c r="B1166"/>
  <c r="B1082"/>
  <c r="B994"/>
  <c r="B890"/>
  <c r="B1159"/>
  <c r="B1071"/>
  <c r="B965"/>
  <c r="B879"/>
  <c r="B654"/>
  <c r="B520"/>
  <c r="B803"/>
  <c r="B713"/>
  <c r="B627"/>
  <c r="B409"/>
  <c r="B750"/>
  <c r="B640"/>
  <c r="B853"/>
  <c r="B739"/>
  <c r="B629"/>
  <c r="B375"/>
  <c r="B600"/>
  <c r="B490"/>
  <c r="B356"/>
  <c r="B583"/>
  <c r="B407"/>
  <c r="B506"/>
  <c r="B322"/>
  <c r="B315"/>
  <c r="B167"/>
  <c r="B328"/>
  <c r="B170"/>
  <c r="B18"/>
  <c r="B191"/>
  <c r="B45"/>
  <c r="M166"/>
  <c r="N166" s="1"/>
  <c r="F166" s="1"/>
  <c r="M133"/>
  <c r="N133" s="1"/>
  <c r="F133" s="1"/>
  <c r="M351"/>
  <c r="N351" s="1"/>
  <c r="F351" s="1"/>
  <c r="M353"/>
  <c r="N353" s="1"/>
  <c r="F353" s="1"/>
  <c r="M344"/>
  <c r="N344" s="1"/>
  <c r="F344" s="1"/>
  <c r="M123"/>
  <c r="N123" s="1"/>
  <c r="F123" s="1"/>
  <c r="B982"/>
  <c r="M438"/>
  <c r="N438" s="1"/>
  <c r="F438" s="1"/>
  <c r="B810"/>
  <c r="B744"/>
  <c r="B682"/>
  <c r="B618"/>
  <c r="B471"/>
  <c r="B813"/>
  <c r="B749"/>
  <c r="B689"/>
  <c r="B625"/>
  <c r="B497"/>
  <c r="B357"/>
  <c r="B164"/>
  <c r="B574"/>
  <c r="B510"/>
  <c r="B446"/>
  <c r="B360"/>
  <c r="B176"/>
  <c r="B573"/>
  <c r="B485"/>
  <c r="B377"/>
  <c r="B158"/>
  <c r="B456"/>
  <c r="B350"/>
  <c r="B72"/>
  <c r="B311"/>
  <c r="B221"/>
  <c r="B137"/>
  <c r="B51"/>
  <c r="B286"/>
  <c r="B200"/>
  <c r="B112"/>
  <c r="B22"/>
  <c r="B265"/>
  <c r="B183"/>
  <c r="B95"/>
  <c r="B13"/>
  <c r="M230"/>
  <c r="N230" s="1"/>
  <c r="F230" s="1"/>
  <c r="M206"/>
  <c r="N206" s="1"/>
  <c r="F206" s="1"/>
  <c r="M74"/>
  <c r="N74" s="1"/>
  <c r="F74" s="1"/>
  <c r="M215"/>
  <c r="N215" s="1"/>
  <c r="F215" s="1"/>
  <c r="M219"/>
  <c r="N219" s="1"/>
  <c r="F219" s="1"/>
  <c r="M402"/>
  <c r="N402" s="1"/>
  <c r="F402" s="1"/>
  <c r="M312"/>
  <c r="N312" s="1"/>
  <c r="F312" s="1"/>
  <c r="M345"/>
  <c r="N345" s="1"/>
  <c r="F345" s="1"/>
  <c r="M400"/>
  <c r="N400" s="1"/>
  <c r="F400" s="1"/>
  <c r="M292"/>
  <c r="N292" s="1"/>
  <c r="F292" s="1"/>
  <c r="M209"/>
  <c r="N209" s="1"/>
  <c r="F209" s="1"/>
  <c r="M141"/>
  <c r="N141" s="1"/>
  <c r="F141" s="1"/>
  <c r="M76"/>
  <c r="N76" s="1"/>
  <c r="F76" s="1"/>
  <c r="M14"/>
  <c r="N14" s="1"/>
  <c r="F14" s="1"/>
  <c r="M156"/>
  <c r="N156" s="1"/>
  <c r="F156" s="1"/>
  <c r="M49"/>
  <c r="N49" s="1"/>
  <c r="F49" s="1"/>
  <c r="M243"/>
  <c r="N243" s="1"/>
  <c r="F243" s="1"/>
  <c r="B979"/>
  <c r="M431"/>
  <c r="N431" s="1"/>
  <c r="F431" s="1"/>
  <c r="B547"/>
  <c r="B481"/>
  <c r="B395"/>
  <c r="B312"/>
  <c r="B516"/>
  <c r="B452"/>
  <c r="B368"/>
  <c r="B214"/>
  <c r="B48"/>
  <c r="B307"/>
  <c r="B243"/>
  <c r="B177"/>
  <c r="B113"/>
  <c r="B47"/>
  <c r="B306"/>
  <c r="B242"/>
  <c r="B174"/>
  <c r="B108"/>
  <c r="B42"/>
  <c r="B305"/>
  <c r="B241"/>
  <c r="B179"/>
  <c r="B115"/>
  <c r="B53"/>
  <c r="M19"/>
  <c r="N19" s="1"/>
  <c r="F19" s="1"/>
  <c r="M198"/>
  <c r="N198" s="1"/>
  <c r="F198" s="1"/>
  <c r="M146"/>
  <c r="N146" s="1"/>
  <c r="F146" s="1"/>
  <c r="M178"/>
  <c r="N178" s="1"/>
  <c r="F178" s="1"/>
  <c r="M44"/>
  <c r="N44" s="1"/>
  <c r="F44" s="1"/>
  <c r="M183"/>
  <c r="N183" s="1"/>
  <c r="F183" s="1"/>
  <c r="M195"/>
  <c r="N195" s="1"/>
  <c r="F195" s="1"/>
  <c r="M365"/>
  <c r="N365" s="1"/>
  <c r="F365" s="1"/>
  <c r="M410"/>
  <c r="N410" s="1"/>
  <c r="F410" s="1"/>
  <c r="M346"/>
  <c r="N346" s="1"/>
  <c r="F346" s="1"/>
  <c r="M383"/>
  <c r="N383" s="1"/>
  <c r="F383" s="1"/>
  <c r="M293"/>
  <c r="N293" s="1"/>
  <c r="F293" s="1"/>
  <c r="M352"/>
  <c r="N352" s="1"/>
  <c r="F352" s="1"/>
  <c r="M241"/>
  <c r="N241" s="1"/>
  <c r="F241" s="1"/>
  <c r="M181"/>
  <c r="N181" s="1"/>
  <c r="F181" s="1"/>
  <c r="M135"/>
  <c r="N135" s="1"/>
  <c r="F135" s="1"/>
  <c r="M46"/>
  <c r="N46" s="1"/>
  <c r="F46" s="1"/>
  <c r="M208"/>
  <c r="N208" s="1"/>
  <c r="F208" s="1"/>
  <c r="M144"/>
  <c r="N144" s="1"/>
  <c r="F144" s="1"/>
  <c r="M79"/>
  <c r="N79" s="1"/>
  <c r="F79" s="1"/>
  <c r="M17"/>
  <c r="N17" s="1"/>
  <c r="F17" s="1"/>
  <c r="M155"/>
  <c r="N155" s="1"/>
  <c r="F155" s="1"/>
  <c r="B980"/>
  <c r="M441"/>
  <c r="N441" s="1"/>
  <c r="F441" s="1"/>
  <c r="M423"/>
  <c r="N423" s="1"/>
  <c r="F423" s="1"/>
  <c r="B973"/>
  <c r="M452"/>
  <c r="N452" s="1"/>
  <c r="F452" s="1"/>
  <c r="M439"/>
  <c r="N439" s="1"/>
  <c r="F439" s="1"/>
  <c r="M424"/>
  <c r="N424" s="1"/>
  <c r="F424" s="1"/>
  <c r="M21"/>
  <c r="N21" s="1"/>
  <c r="F21" s="1"/>
  <c r="M152"/>
  <c r="N152" s="1"/>
  <c r="F152" s="1"/>
  <c r="M64"/>
  <c r="N64" s="1"/>
  <c r="F64" s="1"/>
  <c r="M249"/>
  <c r="N249" s="1"/>
  <c r="F249" s="1"/>
  <c r="M413"/>
  <c r="N413" s="1"/>
  <c r="F413" s="1"/>
  <c r="M415"/>
  <c r="N415" s="1"/>
  <c r="F415" s="1"/>
  <c r="M194"/>
  <c r="N194" s="1"/>
  <c r="F194" s="1"/>
  <c r="B81"/>
  <c r="B269"/>
  <c r="B136"/>
  <c r="B43"/>
  <c r="B235"/>
  <c r="B182"/>
  <c r="B172"/>
  <c r="B513"/>
  <c r="B284"/>
  <c r="B518"/>
  <c r="B256"/>
  <c r="B589"/>
  <c r="B767"/>
  <c r="B552"/>
  <c r="B724"/>
  <c r="B505"/>
  <c r="B671"/>
  <c r="B779"/>
  <c r="B556"/>
  <c r="B766"/>
  <c r="B945"/>
  <c r="B1095"/>
  <c r="B784"/>
  <c r="B954"/>
  <c r="B1100"/>
  <c r="B832"/>
  <c r="B959"/>
  <c r="B1105"/>
  <c r="B864"/>
  <c r="B940"/>
  <c r="B1056"/>
  <c r="B1138"/>
  <c r="B1215"/>
  <c r="B1315"/>
  <c r="M1205"/>
  <c r="N1205" s="1"/>
  <c r="F1205" s="1"/>
  <c r="M946"/>
  <c r="N946" s="1"/>
  <c r="F946" s="1"/>
  <c r="M749"/>
  <c r="N749" s="1"/>
  <c r="F749" s="1"/>
  <c r="M541"/>
  <c r="N541" s="1"/>
  <c r="F541" s="1"/>
  <c r="M589"/>
  <c r="N589" s="1"/>
  <c r="F589" s="1"/>
  <c r="B1204"/>
  <c r="B1284"/>
  <c r="B1201"/>
  <c r="B1295"/>
  <c r="M1192"/>
  <c r="N1192" s="1"/>
  <c r="F1192" s="1"/>
  <c r="M1288"/>
  <c r="N1288" s="1"/>
  <c r="F1288" s="1"/>
  <c r="M1095"/>
  <c r="N1095" s="1"/>
  <c r="F1095" s="1"/>
  <c r="M863"/>
  <c r="N863" s="1"/>
  <c r="F863" s="1"/>
  <c r="B1222"/>
  <c r="B1318"/>
  <c r="M786"/>
  <c r="N786" s="1"/>
  <c r="F786" s="1"/>
  <c r="M528"/>
  <c r="N528" s="1"/>
  <c r="F528" s="1"/>
  <c r="M639"/>
  <c r="N639" s="1"/>
  <c r="F639" s="1"/>
  <c r="M673"/>
  <c r="N673" s="1"/>
  <c r="F673" s="1"/>
  <c r="M904"/>
  <c r="N904" s="1"/>
  <c r="F904" s="1"/>
  <c r="M542"/>
  <c r="N542" s="1"/>
  <c r="F542" s="1"/>
  <c r="M777"/>
  <c r="N777" s="1"/>
  <c r="F777" s="1"/>
  <c r="M495"/>
  <c r="N495" s="1"/>
  <c r="F495" s="1"/>
  <c r="M646"/>
  <c r="N646" s="1"/>
  <c r="F646" s="1"/>
  <c r="M696"/>
  <c r="N696" s="1"/>
  <c r="F696" s="1"/>
  <c r="M832"/>
  <c r="N832" s="1"/>
  <c r="F832" s="1"/>
  <c r="B776"/>
  <c r="B1109"/>
  <c r="B1031"/>
  <c r="B915"/>
  <c r="B760"/>
  <c r="B1014"/>
  <c r="B1091"/>
  <c r="B672"/>
  <c r="B733"/>
  <c r="B782"/>
  <c r="B761"/>
  <c r="B134"/>
  <c r="B611"/>
  <c r="B364"/>
  <c r="B39"/>
  <c r="B231"/>
  <c r="M20"/>
  <c r="N20" s="1"/>
  <c r="F20" s="1"/>
  <c r="M375"/>
  <c r="N375" s="1"/>
  <c r="F375" s="1"/>
  <c r="M224"/>
  <c r="N224" s="1"/>
  <c r="F224" s="1"/>
  <c r="M147"/>
  <c r="N147" s="1"/>
  <c r="F147" s="1"/>
  <c r="M129"/>
  <c r="N129" s="1"/>
  <c r="F129" s="1"/>
  <c r="B141"/>
  <c r="B559"/>
  <c r="B1147"/>
  <c r="B1235"/>
  <c r="M1149"/>
  <c r="N1149" s="1"/>
  <c r="F1149" s="1"/>
  <c r="M997"/>
  <c r="N997" s="1"/>
  <c r="F997" s="1"/>
  <c r="M789"/>
  <c r="N789" s="1"/>
  <c r="F789" s="1"/>
  <c r="M871"/>
  <c r="N871" s="1"/>
  <c r="F871" s="1"/>
  <c r="M579"/>
  <c r="N579" s="1"/>
  <c r="F579" s="1"/>
  <c r="B1048"/>
  <c r="B770"/>
  <c r="B732"/>
  <c r="B94"/>
  <c r="M231"/>
  <c r="N231" s="1"/>
  <c r="F231" s="1"/>
  <c r="B1274"/>
  <c r="M283"/>
  <c r="N283" s="1"/>
  <c r="F283" s="1"/>
  <c r="B550"/>
  <c r="M746"/>
  <c r="N746" s="1"/>
  <c r="F746" s="1"/>
  <c r="B255"/>
  <c r="B489"/>
  <c r="M954"/>
  <c r="N954" s="1"/>
  <c r="F954" s="1"/>
  <c r="B403"/>
  <c r="B863"/>
  <c r="M1208"/>
  <c r="N1208" s="1"/>
  <c r="F1208" s="1"/>
  <c r="B343"/>
  <c r="M145"/>
  <c r="N145" s="1"/>
  <c r="F145" s="1"/>
  <c r="M56"/>
  <c r="N56" s="1"/>
  <c r="F56" s="1"/>
  <c r="M236"/>
  <c r="N236" s="1"/>
  <c r="F236" s="1"/>
  <c r="M172"/>
  <c r="N172" s="1"/>
  <c r="F172" s="1"/>
  <c r="M109"/>
  <c r="N109" s="1"/>
  <c r="F109" s="1"/>
  <c r="M45"/>
  <c r="N45" s="1"/>
  <c r="F45" s="1"/>
  <c r="M211"/>
  <c r="N211" s="1"/>
  <c r="F211" s="1"/>
  <c r="B976"/>
  <c r="M442"/>
  <c r="N442" s="1"/>
  <c r="F442" s="1"/>
  <c r="M430"/>
  <c r="N430" s="1"/>
  <c r="F430" s="1"/>
  <c r="B969"/>
  <c r="B985"/>
  <c r="M444"/>
  <c r="N444" s="1"/>
  <c r="F444" s="1"/>
  <c r="M427"/>
  <c r="N427" s="1"/>
  <c r="F427" s="1"/>
  <c r="M203"/>
  <c r="N203" s="1"/>
  <c r="F203" s="1"/>
  <c r="M117"/>
  <c r="N117" s="1"/>
  <c r="F117" s="1"/>
  <c r="M248"/>
  <c r="N248" s="1"/>
  <c r="F248" s="1"/>
  <c r="M213"/>
  <c r="N213" s="1"/>
  <c r="F213" s="1"/>
  <c r="M289"/>
  <c r="N289" s="1"/>
  <c r="F289" s="1"/>
  <c r="M385"/>
  <c r="N385" s="1"/>
  <c r="F385" s="1"/>
  <c r="M36"/>
  <c r="N36" s="1"/>
  <c r="F36" s="1"/>
  <c r="M47"/>
  <c r="N47" s="1"/>
  <c r="F47" s="1"/>
  <c r="B233"/>
  <c r="B96"/>
  <c r="B294"/>
  <c r="B197"/>
  <c r="B68"/>
  <c r="B464"/>
  <c r="B469"/>
  <c r="B190"/>
  <c r="B466"/>
  <c r="B150"/>
  <c r="B529"/>
  <c r="B711"/>
  <c r="B487"/>
  <c r="B700"/>
  <c r="B842"/>
  <c r="B649"/>
  <c r="B759"/>
  <c r="B447"/>
  <c r="B676"/>
  <c r="B921"/>
  <c r="B1049"/>
  <c r="B710"/>
  <c r="B934"/>
  <c r="B1058"/>
  <c r="B746"/>
  <c r="B939"/>
  <c r="B1065"/>
  <c r="B792"/>
  <c r="B924"/>
  <c r="B1024"/>
  <c r="B1122"/>
  <c r="B1199"/>
  <c r="B1279"/>
  <c r="M1193"/>
  <c r="N1193" s="1"/>
  <c r="F1193" s="1"/>
  <c r="M1293"/>
  <c r="N1293" s="1"/>
  <c r="F1293" s="1"/>
  <c r="M1100"/>
  <c r="N1100" s="1"/>
  <c r="F1100" s="1"/>
  <c r="M529"/>
  <c r="N529" s="1"/>
  <c r="F529" s="1"/>
  <c r="M577"/>
  <c r="N577" s="1"/>
  <c r="F577" s="1"/>
  <c r="B1172"/>
  <c r="B1268"/>
  <c r="B1183"/>
  <c r="B1265"/>
  <c r="M1159"/>
  <c r="N1159" s="1"/>
  <c r="F1159" s="1"/>
  <c r="M1220"/>
  <c r="N1220" s="1"/>
  <c r="F1220" s="1"/>
  <c r="M1056"/>
  <c r="N1056" s="1"/>
  <c r="F1056" s="1"/>
  <c r="M812"/>
  <c r="N812" s="1"/>
  <c r="F812" s="1"/>
  <c r="B1206"/>
  <c r="B1286"/>
  <c r="M780"/>
  <c r="N780" s="1"/>
  <c r="F780" s="1"/>
  <c r="M492"/>
  <c r="N492" s="1"/>
  <c r="F492" s="1"/>
  <c r="M625"/>
  <c r="N625" s="1"/>
  <c r="F625" s="1"/>
  <c r="M667"/>
  <c r="N667" s="1"/>
  <c r="F667" s="1"/>
  <c r="M703"/>
  <c r="N703" s="1"/>
  <c r="F703" s="1"/>
  <c r="M831"/>
  <c r="N831" s="1"/>
  <c r="F831" s="1"/>
  <c r="M999"/>
  <c r="N999" s="1"/>
  <c r="F999" s="1"/>
  <c r="M487"/>
  <c r="N487" s="1"/>
  <c r="F487" s="1"/>
  <c r="M632"/>
  <c r="N632" s="1"/>
  <c r="F632" s="1"/>
  <c r="M682"/>
  <c r="N682" s="1"/>
  <c r="F682" s="1"/>
  <c r="M921"/>
  <c r="N921" s="1"/>
  <c r="F921" s="1"/>
  <c r="M57"/>
  <c r="N57" s="1"/>
  <c r="F57" s="1"/>
  <c r="B1125"/>
  <c r="B1047"/>
  <c r="B947"/>
  <c r="B818"/>
  <c r="B1078"/>
  <c r="B1155"/>
  <c r="B875"/>
  <c r="B799"/>
  <c r="B862"/>
  <c r="B849"/>
  <c r="B367"/>
  <c r="B352"/>
  <c r="B502"/>
  <c r="B153"/>
  <c r="B14"/>
  <c r="M15"/>
  <c r="N15" s="1"/>
  <c r="F15" s="1"/>
  <c r="M358"/>
  <c r="N358" s="1"/>
  <c r="F358" s="1"/>
  <c r="M131"/>
  <c r="N131" s="1"/>
  <c r="F131" s="1"/>
  <c r="M434"/>
  <c r="N434" s="1"/>
  <c r="F434" s="1"/>
  <c r="M286"/>
  <c r="N286" s="1"/>
  <c r="F286" s="1"/>
  <c r="B184"/>
  <c r="B366"/>
  <c r="B706"/>
  <c r="B1012"/>
  <c r="B1276"/>
  <c r="M661"/>
  <c r="N661" s="1"/>
  <c r="F661" s="1"/>
  <c r="M648"/>
  <c r="N648" s="1"/>
  <c r="F648" s="1"/>
  <c r="B1332"/>
  <c r="B1260"/>
  <c r="B1219"/>
  <c r="B1088"/>
  <c r="B663"/>
  <c r="B330"/>
  <c r="B65"/>
  <c r="M911"/>
  <c r="N911" s="1"/>
  <c r="F911" s="1"/>
  <c r="B741"/>
  <c r="B952"/>
  <c r="M652"/>
  <c r="N652" s="1"/>
  <c r="F652" s="1"/>
  <c r="B644"/>
  <c r="B886"/>
  <c r="B1277"/>
  <c r="B686"/>
  <c r="M873"/>
  <c r="N873" s="1"/>
  <c r="F873" s="1"/>
  <c r="M651"/>
  <c r="N651" s="1"/>
  <c r="F651" s="1"/>
  <c r="B1017"/>
  <c r="M157"/>
  <c r="N157" s="1"/>
  <c r="F157" s="1"/>
  <c r="M92"/>
  <c r="N92" s="1"/>
  <c r="F92" s="1"/>
  <c r="M252"/>
  <c r="N252" s="1"/>
  <c r="F252" s="1"/>
  <c r="M188"/>
  <c r="N188" s="1"/>
  <c r="F188" s="1"/>
  <c r="M126"/>
  <c r="N126" s="1"/>
  <c r="F126" s="1"/>
  <c r="M59"/>
  <c r="N59" s="1"/>
  <c r="F59" s="1"/>
  <c r="M235"/>
  <c r="N235" s="1"/>
  <c r="F235" s="1"/>
  <c r="B972"/>
  <c r="M450"/>
  <c r="N450" s="1"/>
  <c r="F450" s="1"/>
  <c r="M432"/>
  <c r="N432" s="1"/>
  <c r="F432" s="1"/>
  <c r="M418"/>
  <c r="N418" s="1"/>
  <c r="F418" s="1"/>
  <c r="B981"/>
  <c r="M447"/>
  <c r="N447" s="1"/>
  <c r="F447" s="1"/>
  <c r="M433"/>
  <c r="N433" s="1"/>
  <c r="F433" s="1"/>
  <c r="B978"/>
  <c r="M87"/>
  <c r="N87" s="1"/>
  <c r="F87" s="1"/>
  <c r="M216"/>
  <c r="N216" s="1"/>
  <c r="F216" s="1"/>
  <c r="M165"/>
  <c r="N165" s="1"/>
  <c r="F165" s="1"/>
  <c r="M404"/>
  <c r="N404" s="1"/>
  <c r="F404" s="1"/>
  <c r="M406"/>
  <c r="N406" s="1"/>
  <c r="F406" s="1"/>
  <c r="M40"/>
  <c r="N40" s="1"/>
  <c r="F40" s="1"/>
  <c r="M27"/>
  <c r="N27" s="1"/>
  <c r="F27" s="1"/>
  <c r="B155"/>
  <c r="B54"/>
  <c r="B254"/>
  <c r="B121"/>
  <c r="B24"/>
  <c r="B410"/>
  <c r="B373"/>
  <c r="B82"/>
  <c r="B412"/>
  <c r="B578"/>
  <c r="B401"/>
  <c r="B685"/>
  <c r="B819"/>
  <c r="B670"/>
  <c r="B814"/>
  <c r="B601"/>
  <c r="B737"/>
  <c r="B843"/>
  <c r="B632"/>
  <c r="B901"/>
  <c r="B1029"/>
  <c r="B1135"/>
  <c r="B910"/>
  <c r="B1038"/>
  <c r="B1144"/>
  <c r="B919"/>
  <c r="B1043"/>
  <c r="B1149"/>
  <c r="B908"/>
  <c r="B1008"/>
  <c r="B1090"/>
  <c r="B1185"/>
  <c r="B1263"/>
  <c r="M1152"/>
  <c r="N1152" s="1"/>
  <c r="F1152" s="1"/>
  <c r="M1287"/>
  <c r="N1287" s="1"/>
  <c r="F1287" s="1"/>
  <c r="M1094"/>
  <c r="N1094" s="1"/>
  <c r="F1094" s="1"/>
  <c r="M866"/>
  <c r="N866" s="1"/>
  <c r="F866" s="1"/>
  <c r="M569"/>
  <c r="N569" s="1"/>
  <c r="F569" s="1"/>
  <c r="M611"/>
  <c r="N611" s="1"/>
  <c r="F611" s="1"/>
  <c r="B1236"/>
  <c r="B1330"/>
  <c r="B1249"/>
  <c r="B1327"/>
  <c r="M1214"/>
  <c r="N1214" s="1"/>
  <c r="F1214" s="1"/>
  <c r="M1048"/>
  <c r="N1048" s="1"/>
  <c r="F1048" s="1"/>
  <c r="M742"/>
  <c r="N742" s="1"/>
  <c r="F742" s="1"/>
  <c r="B1190"/>
  <c r="B1270"/>
  <c r="M994"/>
  <c r="N994" s="1"/>
  <c r="F994" s="1"/>
  <c r="M484"/>
  <c r="N484" s="1"/>
  <c r="F484" s="1"/>
  <c r="M617"/>
  <c r="N617" s="1"/>
  <c r="F617" s="1"/>
  <c r="M653"/>
  <c r="N653" s="1"/>
  <c r="F653" s="1"/>
  <c r="M695"/>
  <c r="N695" s="1"/>
  <c r="F695" s="1"/>
  <c r="M926"/>
  <c r="N926" s="1"/>
  <c r="F926" s="1"/>
  <c r="M602"/>
  <c r="N602" s="1"/>
  <c r="F602" s="1"/>
  <c r="M896"/>
  <c r="N896" s="1"/>
  <c r="F896" s="1"/>
  <c r="M618"/>
  <c r="N618" s="1"/>
  <c r="F618" s="1"/>
  <c r="M660"/>
  <c r="N660" s="1"/>
  <c r="F660" s="1"/>
  <c r="M915"/>
  <c r="N915" s="1"/>
  <c r="F915" s="1"/>
  <c r="M614"/>
  <c r="N614" s="1"/>
  <c r="F614" s="1"/>
  <c r="B1157"/>
  <c r="B1061"/>
  <c r="B963"/>
  <c r="B885"/>
  <c r="B1124"/>
  <c r="B860"/>
  <c r="B941"/>
  <c r="B413"/>
  <c r="B593"/>
  <c r="B606"/>
  <c r="B581"/>
  <c r="B458"/>
  <c r="B369"/>
  <c r="B271"/>
  <c r="B128"/>
  <c r="M93"/>
  <c r="N93" s="1"/>
  <c r="F93" s="1"/>
  <c r="M355"/>
  <c r="N355" s="1"/>
  <c r="F355" s="1"/>
  <c r="M280"/>
  <c r="N280" s="1"/>
  <c r="F280" s="1"/>
  <c r="M33"/>
  <c r="N33" s="1"/>
  <c r="F33" s="1"/>
  <c r="M310"/>
  <c r="N310" s="1"/>
  <c r="F310" s="1"/>
  <c r="B237"/>
  <c r="B264"/>
  <c r="B687"/>
  <c r="B1079"/>
  <c r="M561"/>
  <c r="N561" s="1"/>
  <c r="F561" s="1"/>
  <c r="M992"/>
  <c r="N992" s="1"/>
  <c r="F992" s="1"/>
  <c r="M842"/>
  <c r="N842" s="1"/>
  <c r="F842" s="1"/>
  <c r="M621"/>
  <c r="N621" s="1"/>
  <c r="F621" s="1"/>
  <c r="B1269"/>
  <c r="M1201"/>
  <c r="N1201" s="1"/>
  <c r="F1201" s="1"/>
  <c r="B967"/>
  <c r="B542"/>
  <c r="B240"/>
  <c r="B144"/>
  <c r="M240"/>
  <c r="N240" s="1"/>
  <c r="F240" s="1"/>
  <c r="B1133"/>
  <c r="B1244"/>
  <c r="M199"/>
  <c r="N199" s="1"/>
  <c r="F199" s="1"/>
  <c r="B1054"/>
  <c r="M945"/>
  <c r="N945" s="1"/>
  <c r="F945" s="1"/>
  <c r="M494"/>
  <c r="N494" s="1"/>
  <c r="F494" s="1"/>
  <c r="B1063"/>
  <c r="M100"/>
  <c r="N100" s="1"/>
  <c r="F100" s="1"/>
  <c r="M905"/>
  <c r="N905" s="1"/>
  <c r="F905" s="1"/>
  <c r="B996"/>
  <c r="M202"/>
  <c r="N202" s="1"/>
  <c r="F202" s="1"/>
  <c r="M697"/>
  <c r="N697" s="1"/>
  <c r="F697" s="1"/>
  <c r="B1104"/>
  <c r="M102"/>
  <c r="N102" s="1"/>
  <c r="F102" s="1"/>
  <c r="B695"/>
  <c r="B282"/>
  <c r="M698"/>
  <c r="N698" s="1"/>
  <c r="F698" s="1"/>
  <c r="B1044"/>
  <c r="B171"/>
  <c r="B876"/>
  <c r="B636"/>
  <c r="B319"/>
  <c r="M348"/>
  <c r="N348" s="1"/>
  <c r="F348" s="1"/>
  <c r="M1057"/>
  <c r="N1057" s="1"/>
  <c r="F1057" s="1"/>
  <c r="M98"/>
  <c r="N98" s="1"/>
  <c r="F98" s="1"/>
  <c r="M35"/>
  <c r="N35" s="1"/>
  <c r="F35" s="1"/>
  <c r="B314"/>
  <c r="B457"/>
  <c r="B707"/>
  <c r="B835"/>
  <c r="B884"/>
  <c r="B912"/>
  <c r="M1150"/>
  <c r="N1150" s="1"/>
  <c r="F1150" s="1"/>
  <c r="M613"/>
  <c r="N613" s="1"/>
  <c r="F613" s="1"/>
  <c r="M1052"/>
  <c r="N1052" s="1"/>
  <c r="F1052" s="1"/>
  <c r="M637"/>
  <c r="N637" s="1"/>
  <c r="F637" s="1"/>
  <c r="M634"/>
  <c r="N634" s="1"/>
  <c r="F634" s="1"/>
  <c r="M53"/>
  <c r="N53" s="1"/>
  <c r="F53" s="1"/>
  <c r="M185"/>
  <c r="N185" s="1"/>
  <c r="F185" s="1"/>
  <c r="M321"/>
  <c r="N321" s="1"/>
  <c r="F321" s="1"/>
  <c r="M101"/>
  <c r="N101" s="1"/>
  <c r="F101" s="1"/>
  <c r="B151"/>
  <c r="B204"/>
  <c r="B251"/>
  <c r="B488"/>
  <c r="B98"/>
  <c r="B562"/>
  <c r="B621"/>
  <c r="B538"/>
  <c r="B838"/>
  <c r="B721"/>
  <c r="B616"/>
  <c r="B953"/>
  <c r="B694"/>
  <c r="B1050"/>
  <c r="B891"/>
  <c r="B1113"/>
  <c r="B936"/>
  <c r="B1110"/>
  <c r="B1255"/>
  <c r="M1215"/>
  <c r="N1215" s="1"/>
  <c r="F1215" s="1"/>
  <c r="M807"/>
  <c r="N807" s="1"/>
  <c r="F807" s="1"/>
  <c r="M571"/>
  <c r="N571" s="1"/>
  <c r="F571" s="1"/>
  <c r="B1228"/>
  <c r="B1213"/>
  <c r="M1186"/>
  <c r="N1186" s="1"/>
  <c r="F1186" s="1"/>
  <c r="M1091"/>
  <c r="N1091" s="1"/>
  <c r="F1091" s="1"/>
  <c r="B1218"/>
  <c r="M776"/>
  <c r="N776" s="1"/>
  <c r="F776" s="1"/>
  <c r="M635"/>
  <c r="N635" s="1"/>
  <c r="F635" s="1"/>
  <c r="M908"/>
  <c r="N908" s="1"/>
  <c r="F908" s="1"/>
  <c r="M781"/>
  <c r="N781" s="1"/>
  <c r="F781" s="1"/>
  <c r="M630"/>
  <c r="N630" s="1"/>
  <c r="F630" s="1"/>
  <c r="M694"/>
  <c r="N694" s="1"/>
  <c r="F694" s="1"/>
  <c r="M546"/>
  <c r="N546" s="1"/>
  <c r="F546" s="1"/>
  <c r="M176"/>
  <c r="N176" s="1"/>
  <c r="F176" s="1"/>
  <c r="M182"/>
  <c r="N182" s="1"/>
  <c r="F182" s="1"/>
  <c r="B234"/>
  <c r="B206"/>
  <c r="B582"/>
  <c r="B628"/>
  <c r="B1072"/>
  <c r="B916"/>
  <c r="M1203"/>
  <c r="N1203" s="1"/>
  <c r="F1203" s="1"/>
  <c r="B1208"/>
  <c r="M1054"/>
  <c r="N1054" s="1"/>
  <c r="F1054" s="1"/>
  <c r="M574"/>
  <c r="N574" s="1"/>
  <c r="F574" s="1"/>
  <c r="M622"/>
  <c r="N622" s="1"/>
  <c r="F622" s="1"/>
  <c r="M89"/>
  <c r="N89" s="1"/>
  <c r="F89" s="1"/>
  <c r="M22"/>
  <c r="N22" s="1"/>
  <c r="F22" s="1"/>
  <c r="M113"/>
  <c r="N113" s="1"/>
  <c r="F113" s="1"/>
  <c r="M288"/>
  <c r="N288" s="1"/>
  <c r="F288" s="1"/>
  <c r="M347"/>
  <c r="N347" s="1"/>
  <c r="F347" s="1"/>
  <c r="M218"/>
  <c r="N218" s="1"/>
  <c r="F218" s="1"/>
  <c r="B219"/>
  <c r="B270"/>
  <c r="B303"/>
  <c r="B202"/>
  <c r="B268"/>
  <c r="B612"/>
  <c r="B669"/>
  <c r="B626"/>
  <c r="B491"/>
  <c r="B765"/>
  <c r="B650"/>
  <c r="B1013"/>
  <c r="B830"/>
  <c r="B1086"/>
  <c r="B927"/>
  <c r="B1145"/>
  <c r="B988"/>
  <c r="B1142"/>
  <c r="B1287"/>
  <c r="M1289"/>
  <c r="N1289" s="1"/>
  <c r="F1289" s="1"/>
  <c r="M862"/>
  <c r="N862" s="1"/>
  <c r="F862" s="1"/>
  <c r="M583"/>
  <c r="N583" s="1"/>
  <c r="F583" s="1"/>
  <c r="B1256"/>
  <c r="B1241"/>
  <c r="M1198"/>
  <c r="N1198" s="1"/>
  <c r="F1198" s="1"/>
  <c r="M740"/>
  <c r="N740" s="1"/>
  <c r="F740" s="1"/>
  <c r="B1250"/>
  <c r="M889"/>
  <c r="N889" s="1"/>
  <c r="F889" s="1"/>
  <c r="M649"/>
  <c r="N649" s="1"/>
  <c r="F649" s="1"/>
  <c r="M922"/>
  <c r="N922" s="1"/>
  <c r="F922" s="1"/>
  <c r="M892"/>
  <c r="N892" s="1"/>
  <c r="F892" s="1"/>
  <c r="M644"/>
  <c r="N644" s="1"/>
  <c r="F644" s="1"/>
  <c r="M903"/>
  <c r="N903" s="1"/>
  <c r="F903" s="1"/>
  <c r="M576"/>
  <c r="N576" s="1"/>
  <c r="F576" s="1"/>
  <c r="M401"/>
  <c r="N401" s="1"/>
  <c r="F401" s="1"/>
  <c r="B448"/>
  <c r="B567"/>
  <c r="B745"/>
  <c r="B1151"/>
  <c r="B1089"/>
  <c r="B1203"/>
  <c r="M563"/>
  <c r="N563" s="1"/>
  <c r="F563" s="1"/>
  <c r="M1153"/>
  <c r="N1153" s="1"/>
  <c r="F1153" s="1"/>
  <c r="B1314"/>
  <c r="M572"/>
  <c r="N572" s="1"/>
  <c r="F572" s="1"/>
  <c r="M844"/>
  <c r="N844" s="1"/>
  <c r="F844" s="1"/>
  <c r="B89"/>
  <c r="B569"/>
  <c r="B771"/>
  <c r="B791"/>
  <c r="B938"/>
  <c r="B718"/>
  <c r="M1199"/>
  <c r="N1199" s="1"/>
  <c r="F1199" s="1"/>
  <c r="B1200"/>
  <c r="M1290"/>
  <c r="N1290" s="1"/>
  <c r="F1290" s="1"/>
  <c r="M536"/>
  <c r="N536" s="1"/>
  <c r="F536" s="1"/>
  <c r="M620"/>
  <c r="N620" s="1"/>
  <c r="F620" s="1"/>
  <c r="M606"/>
  <c r="N606" s="1"/>
  <c r="F606" s="1"/>
  <c r="M245"/>
  <c r="N245" s="1"/>
  <c r="F245" s="1"/>
  <c r="B293"/>
  <c r="B142"/>
  <c r="B665"/>
  <c r="B705"/>
  <c r="B816"/>
  <c r="B762"/>
  <c r="M1187"/>
  <c r="N1187" s="1"/>
  <c r="F1187" s="1"/>
  <c r="M581"/>
  <c r="N581" s="1"/>
  <c r="F581" s="1"/>
  <c r="M1216"/>
  <c r="N1216" s="1"/>
  <c r="F1216" s="1"/>
  <c r="M623"/>
  <c r="N623" s="1"/>
  <c r="F623" s="1"/>
  <c r="M578"/>
  <c r="N578" s="1"/>
  <c r="F578" s="1"/>
  <c r="M356"/>
  <c r="N356" s="1"/>
  <c r="F356" s="1"/>
  <c r="B570"/>
  <c r="B563"/>
  <c r="B1037"/>
  <c r="B955"/>
  <c r="B1118"/>
  <c r="M737"/>
  <c r="N737" s="1"/>
  <c r="F737" s="1"/>
  <c r="B1189"/>
  <c r="B1194"/>
  <c r="M679"/>
  <c r="N679" s="1"/>
  <c r="F679" s="1"/>
  <c r="M674"/>
  <c r="N674" s="1"/>
  <c r="F674" s="1"/>
  <c r="M223"/>
  <c r="N223" s="1"/>
  <c r="F223" s="1"/>
  <c r="M196"/>
  <c r="N196" s="1"/>
  <c r="F196" s="1"/>
  <c r="M173"/>
  <c r="N173" s="1"/>
  <c r="F173" s="1"/>
  <c r="M337"/>
  <c r="N337" s="1"/>
  <c r="F337" s="1"/>
  <c r="M279"/>
  <c r="N279" s="1"/>
  <c r="F279" s="1"/>
  <c r="M239"/>
  <c r="N239" s="1"/>
  <c r="F239" s="1"/>
  <c r="M226"/>
  <c r="N226" s="1"/>
  <c r="F226" s="1"/>
  <c r="B17"/>
  <c r="B215"/>
  <c r="B84"/>
  <c r="B298"/>
  <c r="B175"/>
  <c r="B56"/>
  <c r="B480"/>
  <c r="B453"/>
  <c r="B162"/>
  <c r="B470"/>
  <c r="B86"/>
  <c r="B511"/>
  <c r="B715"/>
  <c r="B405"/>
  <c r="B690"/>
  <c r="B850"/>
  <c r="B641"/>
  <c r="B755"/>
  <c r="B463"/>
  <c r="B664"/>
  <c r="B917"/>
  <c r="B1053"/>
  <c r="B1165"/>
  <c r="B926"/>
  <c r="B1068"/>
  <c r="B714"/>
  <c r="B935"/>
  <c r="B1069"/>
  <c r="B734"/>
  <c r="B920"/>
  <c r="B1028"/>
  <c r="B1114"/>
  <c r="B1195"/>
  <c r="B1283"/>
  <c r="M1191"/>
  <c r="N1191" s="1"/>
  <c r="F1191" s="1"/>
  <c r="M942"/>
  <c r="N942" s="1"/>
  <c r="F942" s="1"/>
  <c r="M739"/>
  <c r="N739" s="1"/>
  <c r="F739" s="1"/>
  <c r="M527"/>
  <c r="N527" s="1"/>
  <c r="F527" s="1"/>
  <c r="M567"/>
  <c r="N567" s="1"/>
  <c r="F567" s="1"/>
  <c r="M609"/>
  <c r="N609" s="1"/>
  <c r="F609" s="1"/>
  <c r="B1240"/>
  <c r="B1322"/>
  <c r="B1245"/>
  <c r="B1331"/>
  <c r="M1212"/>
  <c r="N1212" s="1"/>
  <c r="F1212" s="1"/>
  <c r="M1058"/>
  <c r="N1058" s="1"/>
  <c r="F1058" s="1"/>
  <c r="M816"/>
  <c r="N816" s="1"/>
  <c r="F816" s="1"/>
  <c r="B1226"/>
  <c r="B1310"/>
  <c r="M887"/>
  <c r="N887" s="1"/>
  <c r="F887" s="1"/>
  <c r="M596"/>
  <c r="N596" s="1"/>
  <c r="F596" s="1"/>
  <c r="M655"/>
  <c r="N655" s="1"/>
  <c r="F655" s="1"/>
  <c r="M699"/>
  <c r="N699" s="1"/>
  <c r="F699" s="1"/>
  <c r="M837"/>
  <c r="N837" s="1"/>
  <c r="F837" s="1"/>
  <c r="M779"/>
  <c r="N779" s="1"/>
  <c r="F779" s="1"/>
  <c r="M548"/>
  <c r="N548" s="1"/>
  <c r="F548" s="1"/>
  <c r="M636"/>
  <c r="N636" s="1"/>
  <c r="F636" s="1"/>
  <c r="M422"/>
  <c r="N422" s="1"/>
  <c r="F422" s="1"/>
  <c r="M552"/>
  <c r="N552" s="1"/>
  <c r="F552" s="1"/>
  <c r="M909"/>
  <c r="N909" s="1"/>
  <c r="F909" s="1"/>
  <c r="M672"/>
  <c r="N672" s="1"/>
  <c r="F672" s="1"/>
  <c r="M608"/>
  <c r="N608" s="1"/>
  <c r="F608" s="1"/>
  <c r="M783"/>
  <c r="N783" s="1"/>
  <c r="F783" s="1"/>
  <c r="M843"/>
  <c r="N843" s="1"/>
  <c r="F843" s="1"/>
  <c r="M675"/>
  <c r="N675" s="1"/>
  <c r="F675" s="1"/>
  <c r="M612"/>
  <c r="N612" s="1"/>
  <c r="F612" s="1"/>
  <c r="M782"/>
  <c r="N782" s="1"/>
  <c r="F782" s="1"/>
  <c r="B1262"/>
  <c r="M865"/>
  <c r="N865" s="1"/>
  <c r="F865" s="1"/>
  <c r="M1050"/>
  <c r="N1050" s="1"/>
  <c r="F1050" s="1"/>
  <c r="M1188"/>
  <c r="N1188" s="1"/>
  <c r="F1188" s="1"/>
  <c r="B1257"/>
  <c r="B1308"/>
  <c r="B1192"/>
  <c r="M573"/>
  <c r="N573" s="1"/>
  <c r="F573" s="1"/>
  <c r="M870"/>
  <c r="N870" s="1"/>
  <c r="F870" s="1"/>
  <c r="M1051"/>
  <c r="N1051" s="1"/>
  <c r="F1051" s="1"/>
  <c r="M1197"/>
  <c r="N1197" s="1"/>
  <c r="F1197" s="1"/>
  <c r="B1267"/>
  <c r="B1150"/>
  <c r="B1036"/>
  <c r="B904"/>
  <c r="B1117"/>
  <c r="B951"/>
  <c r="B1152"/>
  <c r="B1002"/>
  <c r="B726"/>
  <c r="B1033"/>
  <c r="B826"/>
  <c r="B509"/>
  <c r="B729"/>
  <c r="B533"/>
  <c r="B708"/>
  <c r="B837"/>
  <c r="B633"/>
  <c r="B178"/>
  <c r="B442"/>
  <c r="B539"/>
  <c r="M369"/>
  <c r="N369" s="1"/>
  <c r="F369" s="1"/>
  <c r="M214"/>
  <c r="N214" s="1"/>
  <c r="F214" s="1"/>
  <c r="B120"/>
  <c r="B388"/>
  <c r="B363"/>
  <c r="B631"/>
  <c r="B1087"/>
  <c r="B1073"/>
  <c r="B1227"/>
  <c r="M557"/>
  <c r="N557" s="1"/>
  <c r="F557" s="1"/>
  <c r="M1147"/>
  <c r="N1147" s="1"/>
  <c r="F1147" s="1"/>
  <c r="M901"/>
  <c r="N901" s="1"/>
  <c r="F901" s="1"/>
  <c r="M485"/>
  <c r="N485" s="1"/>
  <c r="F485" s="1"/>
  <c r="M171"/>
  <c r="N171" s="1"/>
  <c r="F171" s="1"/>
  <c r="M84"/>
  <c r="N84" s="1"/>
  <c r="F84" s="1"/>
  <c r="M394"/>
  <c r="N394" s="1"/>
  <c r="F394" s="1"/>
  <c r="M52"/>
  <c r="N52" s="1"/>
  <c r="F52" s="1"/>
  <c r="B73"/>
  <c r="B104"/>
  <c r="B149"/>
  <c r="B380"/>
  <c r="B523"/>
  <c r="B500"/>
  <c r="B483"/>
  <c r="B817"/>
  <c r="B772"/>
  <c r="B675"/>
  <c r="B479"/>
  <c r="B905"/>
  <c r="B1127"/>
  <c r="B990"/>
  <c r="B788"/>
  <c r="B1059"/>
  <c r="B896"/>
  <c r="B1076"/>
  <c r="B1223"/>
  <c r="M1195"/>
  <c r="N1195" s="1"/>
  <c r="F1195" s="1"/>
  <c r="M1098"/>
  <c r="N1098" s="1"/>
  <c r="F1098" s="1"/>
  <c r="M553"/>
  <c r="N553" s="1"/>
  <c r="F553" s="1"/>
  <c r="B1182"/>
  <c r="B1175"/>
  <c r="B1323"/>
  <c r="M951"/>
  <c r="N951" s="1"/>
  <c r="F951" s="1"/>
  <c r="B1186"/>
  <c r="M988"/>
  <c r="N988" s="1"/>
  <c r="F988" s="1"/>
  <c r="M604"/>
  <c r="N604" s="1"/>
  <c r="F604" s="1"/>
  <c r="M693"/>
  <c r="N693" s="1"/>
  <c r="F693" s="1"/>
  <c r="M989"/>
  <c r="N989" s="1"/>
  <c r="F989" s="1"/>
  <c r="M600"/>
  <c r="N600" s="1"/>
  <c r="F600" s="1"/>
  <c r="M684"/>
  <c r="N684" s="1"/>
  <c r="F684" s="1"/>
  <c r="M838"/>
  <c r="N838" s="1"/>
  <c r="F838" s="1"/>
  <c r="M111"/>
  <c r="N111" s="1"/>
  <c r="F111" s="1"/>
  <c r="M54"/>
  <c r="N54" s="1"/>
  <c r="F54" s="1"/>
  <c r="B62"/>
  <c r="B359"/>
  <c r="B727"/>
  <c r="B795"/>
  <c r="B894"/>
  <c r="B1137"/>
  <c r="B1275"/>
  <c r="M595"/>
  <c r="N595" s="1"/>
  <c r="F595" s="1"/>
  <c r="M1196"/>
  <c r="N1196" s="1"/>
  <c r="F1196" s="1"/>
  <c r="M998"/>
  <c r="N998" s="1"/>
  <c r="F998" s="1"/>
  <c r="M890"/>
  <c r="N890" s="1"/>
  <c r="F890" s="1"/>
  <c r="M927"/>
  <c r="N927" s="1"/>
  <c r="F927" s="1"/>
  <c r="M168"/>
  <c r="N168" s="1"/>
  <c r="F168" s="1"/>
  <c r="M29"/>
  <c r="N29" s="1"/>
  <c r="F29" s="1"/>
  <c r="M149"/>
  <c r="N149" s="1"/>
  <c r="F149" s="1"/>
  <c r="M372"/>
  <c r="N372" s="1"/>
  <c r="F372" s="1"/>
  <c r="M132"/>
  <c r="N132" s="1"/>
  <c r="F132" s="1"/>
  <c r="B135"/>
  <c r="B166"/>
  <c r="B217"/>
  <c r="B460"/>
  <c r="B595"/>
  <c r="B554"/>
  <c r="B613"/>
  <c r="B455"/>
  <c r="B834"/>
  <c r="B709"/>
  <c r="B572"/>
  <c r="B937"/>
  <c r="B1161"/>
  <c r="B1026"/>
  <c r="B887"/>
  <c r="B1101"/>
  <c r="B928"/>
  <c r="B1102"/>
  <c r="B1251"/>
  <c r="M1207"/>
  <c r="N1207" s="1"/>
  <c r="F1207" s="1"/>
  <c r="M747"/>
  <c r="N747" s="1"/>
  <c r="F747" s="1"/>
  <c r="M565"/>
  <c r="N565" s="1"/>
  <c r="F565" s="1"/>
  <c r="B1212"/>
  <c r="B1209"/>
  <c r="M1157"/>
  <c r="N1157" s="1"/>
  <c r="F1157" s="1"/>
  <c r="M1060"/>
  <c r="N1060" s="1"/>
  <c r="F1060" s="1"/>
  <c r="B1214"/>
  <c r="M1002"/>
  <c r="N1002" s="1"/>
  <c r="F1002" s="1"/>
  <c r="M627"/>
  <c r="N627" s="1"/>
  <c r="F627" s="1"/>
  <c r="M902"/>
  <c r="N902" s="1"/>
  <c r="F902" s="1"/>
  <c r="M775"/>
  <c r="N775" s="1"/>
  <c r="F775" s="1"/>
  <c r="M624"/>
  <c r="N624" s="1"/>
  <c r="F624" s="1"/>
  <c r="M692"/>
  <c r="N692" s="1"/>
  <c r="F692" s="1"/>
  <c r="M538"/>
  <c r="N538" s="1"/>
  <c r="F538" s="1"/>
  <c r="M374"/>
  <c r="N374" s="1"/>
  <c r="F374" s="1"/>
  <c r="B295"/>
  <c r="B596"/>
  <c r="B571"/>
  <c r="B1001"/>
  <c r="B923"/>
  <c r="B1130"/>
  <c r="M817"/>
  <c r="N817" s="1"/>
  <c r="F817" s="1"/>
  <c r="M367"/>
  <c r="N367" s="1"/>
  <c r="F367" s="1"/>
  <c r="M254"/>
  <c r="N254" s="1"/>
  <c r="F254" s="1"/>
  <c r="B277"/>
  <c r="B260"/>
  <c r="B514"/>
  <c r="B790"/>
  <c r="B913"/>
  <c r="B903"/>
  <c r="B1160"/>
  <c r="M523"/>
  <c r="N523" s="1"/>
  <c r="F523" s="1"/>
  <c r="B1221"/>
  <c r="B1304"/>
  <c r="M556"/>
  <c r="N556" s="1"/>
  <c r="F556" s="1"/>
  <c r="M840"/>
  <c r="N840" s="1"/>
  <c r="F840" s="1"/>
  <c r="M228"/>
  <c r="N228" s="1"/>
  <c r="F228" s="1"/>
  <c r="M349"/>
  <c r="N349" s="1"/>
  <c r="F349" s="1"/>
  <c r="M125"/>
  <c r="N125" s="1"/>
  <c r="F125" s="1"/>
  <c r="M51"/>
  <c r="N51" s="1"/>
  <c r="F51" s="1"/>
  <c r="B331"/>
  <c r="B55"/>
  <c r="B168"/>
  <c r="B415"/>
  <c r="B400"/>
  <c r="B361"/>
  <c r="B757"/>
  <c r="B704"/>
  <c r="B623"/>
  <c r="B829"/>
  <c r="B812"/>
  <c r="B1081"/>
  <c r="B922"/>
  <c r="B1136"/>
  <c r="B1019"/>
  <c r="B868"/>
  <c r="B1032"/>
  <c r="B1187"/>
  <c r="M1148"/>
  <c r="N1148" s="1"/>
  <c r="F1148" s="1"/>
  <c r="M1049"/>
  <c r="N1049" s="1"/>
  <c r="F1049" s="1"/>
  <c r="M535"/>
  <c r="N535" s="1"/>
  <c r="F535" s="1"/>
  <c r="M607"/>
  <c r="N607" s="1"/>
  <c r="F607" s="1"/>
  <c r="B1298"/>
  <c r="B1293"/>
  <c r="M1286"/>
  <c r="N1286" s="1"/>
  <c r="F1286" s="1"/>
  <c r="M861"/>
  <c r="N861" s="1"/>
  <c r="F861" s="1"/>
  <c r="B1296"/>
  <c r="M496"/>
  <c r="N496" s="1"/>
  <c r="F496" s="1"/>
  <c r="M671"/>
  <c r="N671" s="1"/>
  <c r="F671" s="1"/>
  <c r="M534"/>
  <c r="N534" s="1"/>
  <c r="F534" s="1"/>
  <c r="M532"/>
  <c r="N532" s="1"/>
  <c r="F532" s="1"/>
  <c r="M666"/>
  <c r="N666" s="1"/>
  <c r="F666" s="1"/>
  <c r="M923"/>
  <c r="N923" s="1"/>
  <c r="F923" s="1"/>
  <c r="M23"/>
  <c r="N23" s="1"/>
  <c r="F23" s="1"/>
  <c r="M395"/>
  <c r="N395" s="1"/>
  <c r="F395" s="1"/>
  <c r="B207"/>
  <c r="B292"/>
  <c r="B272"/>
  <c r="B645"/>
  <c r="B1099"/>
  <c r="B1035"/>
  <c r="B1164"/>
  <c r="M525"/>
  <c r="N525" s="1"/>
  <c r="F525" s="1"/>
  <c r="B1273"/>
  <c r="B1278"/>
  <c r="M920"/>
  <c r="N920" s="1"/>
  <c r="F920" s="1"/>
  <c r="M688"/>
  <c r="N688" s="1"/>
  <c r="F688" s="1"/>
  <c r="M67"/>
  <c r="N67" s="1"/>
  <c r="F67" s="1"/>
  <c r="M217"/>
  <c r="N217" s="1"/>
  <c r="F217" s="1"/>
  <c r="M72"/>
  <c r="N72" s="1"/>
  <c r="F72" s="1"/>
  <c r="M417"/>
  <c r="N417" s="1"/>
  <c r="F417" s="1"/>
  <c r="M78"/>
  <c r="N78" s="1"/>
  <c r="F78" s="1"/>
  <c r="B49"/>
  <c r="B78"/>
  <c r="B109"/>
  <c r="B362"/>
  <c r="B521"/>
  <c r="B474"/>
  <c r="B451"/>
  <c r="B809"/>
  <c r="B748"/>
  <c r="B661"/>
  <c r="B859"/>
  <c r="B883"/>
  <c r="B1119"/>
  <c r="B966"/>
  <c r="B730"/>
  <c r="B1055"/>
  <c r="B888"/>
  <c r="B1060"/>
  <c r="B1211"/>
  <c r="M1189"/>
  <c r="N1189" s="1"/>
  <c r="F1189" s="1"/>
  <c r="M1090"/>
  <c r="N1090" s="1"/>
  <c r="F1090" s="1"/>
  <c r="M551"/>
  <c r="N551" s="1"/>
  <c r="F551" s="1"/>
  <c r="B1178"/>
  <c r="B1326"/>
  <c r="B1317"/>
  <c r="M947"/>
  <c r="N947" s="1"/>
  <c r="F947" s="1"/>
  <c r="B1170"/>
  <c r="B1328"/>
  <c r="M580"/>
  <c r="N580" s="1"/>
  <c r="F580" s="1"/>
  <c r="M685"/>
  <c r="N685" s="1"/>
  <c r="F685" s="1"/>
  <c r="M610"/>
  <c r="N610" s="1"/>
  <c r="F610" s="1"/>
  <c r="M592"/>
  <c r="N592" s="1"/>
  <c r="F592" s="1"/>
  <c r="M678"/>
  <c r="N678" s="1"/>
  <c r="F678" s="1"/>
  <c r="M836"/>
  <c r="N836" s="1"/>
  <c r="F836" s="1"/>
  <c r="M428"/>
  <c r="N428" s="1"/>
  <c r="F428" s="1"/>
  <c r="B19"/>
  <c r="B382"/>
  <c r="B740"/>
  <c r="B873"/>
  <c r="B1128"/>
  <c r="B1016"/>
  <c r="M950"/>
  <c r="N950" s="1"/>
  <c r="F950" s="1"/>
  <c r="B1288"/>
  <c r="M1099"/>
  <c r="N1099" s="1"/>
  <c r="F1099" s="1"/>
  <c r="M641"/>
  <c r="N641" s="1"/>
  <c r="F641" s="1"/>
  <c r="M638"/>
  <c r="N638" s="1"/>
  <c r="F638" s="1"/>
  <c r="B30"/>
  <c r="B40"/>
  <c r="B194"/>
  <c r="B854"/>
  <c r="B961"/>
  <c r="B848"/>
  <c r="B1080"/>
  <c r="M809"/>
  <c r="N809" s="1"/>
  <c r="F809" s="1"/>
  <c r="B1261"/>
  <c r="B1230"/>
  <c r="M833"/>
  <c r="N833" s="1"/>
  <c r="F833" s="1"/>
  <c r="M686"/>
  <c r="N686" s="1"/>
  <c r="F686" s="1"/>
  <c r="M99"/>
  <c r="N99" s="1"/>
  <c r="F99" s="1"/>
  <c r="M128"/>
  <c r="N128" s="1"/>
  <c r="F128" s="1"/>
  <c r="B105"/>
  <c r="B528"/>
  <c r="B678"/>
  <c r="B722"/>
  <c r="B684"/>
  <c r="B1084"/>
  <c r="M743"/>
  <c r="N743" s="1"/>
  <c r="F743" s="1"/>
  <c r="B1193"/>
  <c r="B1242"/>
  <c r="M835"/>
  <c r="N835" s="1"/>
  <c r="F835" s="1"/>
  <c r="M913"/>
  <c r="N913" s="1"/>
  <c r="F913" s="1"/>
  <c r="B351"/>
  <c r="B841"/>
  <c r="B526"/>
  <c r="B1010"/>
  <c r="B872"/>
  <c r="B1311"/>
  <c r="M593"/>
  <c r="N593" s="1"/>
  <c r="F593" s="1"/>
  <c r="M1210"/>
  <c r="N1210" s="1"/>
  <c r="F1210" s="1"/>
  <c r="M784"/>
  <c r="N784" s="1"/>
  <c r="F784" s="1"/>
  <c r="M993"/>
  <c r="N993" s="1"/>
  <c r="F993" s="1"/>
  <c r="M560"/>
  <c r="N560" s="1"/>
  <c r="F560" s="1"/>
  <c r="M91"/>
  <c r="N91" s="1"/>
  <c r="F91" s="1"/>
  <c r="M68"/>
  <c r="N68" s="1"/>
  <c r="F68" s="1"/>
  <c r="M314"/>
  <c r="N314" s="1"/>
  <c r="F314" s="1"/>
  <c r="M320"/>
  <c r="N320" s="1"/>
  <c r="F320" s="1"/>
  <c r="M339"/>
  <c r="N339" s="1"/>
  <c r="F339" s="1"/>
  <c r="M70"/>
  <c r="N70" s="1"/>
  <c r="F70" s="1"/>
  <c r="M61"/>
  <c r="N61" s="1"/>
  <c r="F61" s="1"/>
  <c r="B107"/>
  <c r="B317"/>
  <c r="B196"/>
  <c r="B75"/>
  <c r="B283"/>
  <c r="B358"/>
  <c r="B280"/>
  <c r="B557"/>
  <c r="B370"/>
  <c r="B536"/>
  <c r="B353"/>
  <c r="B643"/>
  <c r="B789"/>
  <c r="B622"/>
  <c r="B768"/>
  <c r="B541"/>
  <c r="B697"/>
  <c r="B811"/>
  <c r="B594"/>
  <c r="B865"/>
  <c r="B997"/>
  <c r="B1111"/>
  <c r="B870"/>
  <c r="B1006"/>
  <c r="B1116"/>
  <c r="B881"/>
  <c r="B1011"/>
  <c r="B1121"/>
  <c r="B882"/>
  <c r="B964"/>
  <c r="B1066"/>
  <c r="B1158"/>
  <c r="B1239"/>
  <c r="B1325"/>
  <c r="M1211"/>
  <c r="N1211" s="1"/>
  <c r="F1211" s="1"/>
  <c r="M1055"/>
  <c r="N1055" s="1"/>
  <c r="F1055" s="1"/>
  <c r="M815"/>
  <c r="N815" s="1"/>
  <c r="F815" s="1"/>
  <c r="M547"/>
  <c r="N547" s="1"/>
  <c r="F547" s="1"/>
  <c r="M587"/>
  <c r="N587" s="1"/>
  <c r="F587" s="1"/>
  <c r="B1196"/>
  <c r="B1280"/>
  <c r="B1205"/>
  <c r="B1289"/>
  <c r="M1190"/>
  <c r="N1190" s="1"/>
  <c r="F1190" s="1"/>
  <c r="M943"/>
  <c r="N943" s="1"/>
  <c r="F943" s="1"/>
  <c r="M738"/>
  <c r="N738" s="1"/>
  <c r="F738" s="1"/>
  <c r="B1184"/>
  <c r="B1266"/>
  <c r="M996"/>
  <c r="N996" s="1"/>
  <c r="F996" s="1"/>
  <c r="M490"/>
  <c r="N490" s="1"/>
  <c r="F490" s="1"/>
  <c r="M633"/>
  <c r="N633" s="1"/>
  <c r="F633" s="1"/>
  <c r="M677"/>
  <c r="N677" s="1"/>
  <c r="F677" s="1"/>
  <c r="M916"/>
  <c r="N916" s="1"/>
  <c r="F916" s="1"/>
  <c r="M594"/>
  <c r="N594" s="1"/>
  <c r="F594" s="1"/>
  <c r="M898"/>
  <c r="N898" s="1"/>
  <c r="F898" s="1"/>
  <c r="M616"/>
  <c r="N616" s="1"/>
  <c r="F616" s="1"/>
  <c r="M658"/>
  <c r="N658" s="1"/>
  <c r="F658" s="1"/>
  <c r="M73"/>
  <c r="N73" s="1"/>
  <c r="F73" s="1"/>
  <c r="M834"/>
  <c r="N834" s="1"/>
  <c r="F834" s="1"/>
  <c r="M690"/>
  <c r="N690" s="1"/>
  <c r="F690" s="1"/>
  <c r="M642"/>
  <c r="N642" s="1"/>
  <c r="F642" s="1"/>
  <c r="M493"/>
  <c r="N493" s="1"/>
  <c r="F493" s="1"/>
  <c r="M586"/>
  <c r="N586" s="1"/>
  <c r="F586" s="1"/>
  <c r="M705"/>
  <c r="N705" s="1"/>
  <c r="F705" s="1"/>
  <c r="M647"/>
  <c r="N647" s="1"/>
  <c r="F647" s="1"/>
  <c r="M488"/>
  <c r="N488" s="1"/>
  <c r="F488" s="1"/>
  <c r="B1324"/>
  <c r="B1210"/>
  <c r="M1101"/>
  <c r="N1101" s="1"/>
  <c r="F1101" s="1"/>
  <c r="M1218"/>
  <c r="N1218" s="1"/>
  <c r="F1218" s="1"/>
  <c r="B1313"/>
  <c r="B1197"/>
  <c r="B1248"/>
  <c r="M601"/>
  <c r="N601" s="1"/>
  <c r="F601" s="1"/>
  <c r="M545"/>
  <c r="N545" s="1"/>
  <c r="F545" s="1"/>
  <c r="M745"/>
  <c r="N745" s="1"/>
  <c r="F745" s="1"/>
  <c r="M1285"/>
  <c r="N1285" s="1"/>
  <c r="F1285" s="1"/>
  <c r="B1321"/>
  <c r="B1207"/>
  <c r="B1098"/>
  <c r="B960"/>
  <c r="B808"/>
  <c r="B1051"/>
  <c r="B871"/>
  <c r="B1074"/>
  <c r="B906"/>
  <c r="B1103"/>
  <c r="B933"/>
  <c r="B646"/>
  <c r="B807"/>
  <c r="B657"/>
  <c r="B820"/>
  <c r="B598"/>
  <c r="B731"/>
  <c r="B397"/>
  <c r="B532"/>
  <c r="B252"/>
  <c r="B519"/>
  <c r="B340"/>
  <c r="B249"/>
  <c r="M122"/>
  <c r="N122" s="1"/>
  <c r="F122" s="1"/>
  <c r="B1272"/>
  <c r="B668"/>
  <c r="B91"/>
  <c r="B5" l="1"/>
</calcChain>
</file>

<file path=xl/sharedStrings.xml><?xml version="1.0" encoding="utf-8"?>
<sst xmlns="http://schemas.openxmlformats.org/spreadsheetml/2006/main" count="7701" uniqueCount="648">
  <si>
    <t>Product ID</t>
  </si>
  <si>
    <t>Product Name</t>
  </si>
  <si>
    <t>Colour</t>
  </si>
  <si>
    <t>Delivery Date</t>
  </si>
  <si>
    <t>Total Value</t>
  </si>
  <si>
    <t>Total Qty</t>
  </si>
  <si>
    <t>Price</t>
  </si>
  <si>
    <t>Size</t>
  </si>
  <si>
    <t>Qty To Order</t>
  </si>
  <si>
    <t>Thyme/Black/Orange</t>
  </si>
  <si>
    <t>Fitness</t>
  </si>
  <si>
    <t>Green/Blue/Yellow</t>
  </si>
  <si>
    <t>Black</t>
  </si>
  <si>
    <t>Base Layer</t>
  </si>
  <si>
    <t>XS</t>
  </si>
  <si>
    <t>S</t>
  </si>
  <si>
    <t>M</t>
  </si>
  <si>
    <t>L</t>
  </si>
  <si>
    <t>XL</t>
  </si>
  <si>
    <t>Red</t>
  </si>
  <si>
    <t>Barberry</t>
  </si>
  <si>
    <t>Blue</t>
  </si>
  <si>
    <t>Clothing</t>
  </si>
  <si>
    <t>Turquoise</t>
  </si>
  <si>
    <t>Blue/Chilli/White</t>
  </si>
  <si>
    <t>Berry/Yellow</t>
  </si>
  <si>
    <t>Blue/Berry</t>
  </si>
  <si>
    <t>Grey/Blue</t>
  </si>
  <si>
    <t>Black/Yellow</t>
  </si>
  <si>
    <t>White/Blue</t>
  </si>
  <si>
    <t>Black/White/Gum</t>
  </si>
  <si>
    <t>Grey/White/Green</t>
  </si>
  <si>
    <t>Chilli/Blue</t>
  </si>
  <si>
    <t>Blue/Pink</t>
  </si>
  <si>
    <t>Purple/Yellow</t>
  </si>
  <si>
    <t>Grey/Pink/White</t>
  </si>
  <si>
    <t>Purple/Pink/Blue</t>
  </si>
  <si>
    <t>Chilli/Charcoal</t>
  </si>
  <si>
    <t>Grey/Yellow/Blue</t>
  </si>
  <si>
    <t>FF Bra Top W - Black SS15</t>
  </si>
  <si>
    <t>FF Competition Short M - Phantom/Jet Black SS15</t>
  </si>
  <si>
    <t>Phantom/Jet Black</t>
  </si>
  <si>
    <t>XXL</t>
  </si>
  <si>
    <t>Phantom</t>
  </si>
  <si>
    <t>FF Hoodie LSZ M - Chilli Pepper SS15</t>
  </si>
  <si>
    <t>Chilli Pepper</t>
  </si>
  <si>
    <t>FF Hoodie LSZ W - Phantom SS15</t>
  </si>
  <si>
    <t>FF Tri Tank W - HardFastNatural - Phantom SS15</t>
  </si>
  <si>
    <t>FF Tri Tank W - HardFastNatural - Turquoise SS15</t>
  </si>
  <si>
    <t>FF Tri Tee M - Inov8 Block - Phantom SS15</t>
  </si>
  <si>
    <t>FF Tri Tee M - Inov8 Edge - Chilli Pepper SS15</t>
  </si>
  <si>
    <t>FF Tri Tee M - Inov8 Edge - Skydiver SS15</t>
  </si>
  <si>
    <t>Skydiver</t>
  </si>
  <si>
    <t>FF Tri Tee M - Pain - Phantom SS15</t>
  </si>
  <si>
    <t>FF Tri Tee W - Inov8 Block - Phantom SS15</t>
  </si>
  <si>
    <t>FF Tri Tee W - Inov8 Edge - Turquoise SS15</t>
  </si>
  <si>
    <t>FF Tri Tee W - Pain - Phantom SS15</t>
  </si>
  <si>
    <t>Phantom/Black</t>
  </si>
  <si>
    <t>Blue/Black</t>
  </si>
  <si>
    <t>Trail</t>
  </si>
  <si>
    <t>Blue/Red</t>
  </si>
  <si>
    <t>Black/White</t>
  </si>
  <si>
    <t>Red/Red - Blue/Blue</t>
  </si>
  <si>
    <t>Sock</t>
  </si>
  <si>
    <t>Black/Black</t>
  </si>
  <si>
    <t>Packs</t>
  </si>
  <si>
    <t>Std</t>
  </si>
  <si>
    <t>Blue/Black/Red</t>
  </si>
  <si>
    <t>Black/Red</t>
  </si>
  <si>
    <t>Red/Black</t>
  </si>
  <si>
    <t>Turquoise/Black</t>
  </si>
  <si>
    <t>Black/White/Green</t>
  </si>
  <si>
    <t>Red/Yellow/Blue</t>
  </si>
  <si>
    <t>Pink/Berry/Blue</t>
  </si>
  <si>
    <t>Purple/Blue/Grey</t>
  </si>
  <si>
    <t>Gargoyle Transparent</t>
  </si>
  <si>
    <t>Red/Red &amp; Blue/Blue</t>
  </si>
  <si>
    <t>Grey/Yellow</t>
  </si>
  <si>
    <t>Grey/Berry</t>
  </si>
  <si>
    <t>Grey/Light Blue</t>
  </si>
  <si>
    <t>Blue/Black/White</t>
  </si>
  <si>
    <t>Grey/Berry/Blue</t>
  </si>
  <si>
    <t>Clear/Black</t>
  </si>
  <si>
    <t>Grey/Blue/Pink</t>
  </si>
  <si>
    <t>Grey/Yellow/Green</t>
  </si>
  <si>
    <t>Yellow/Blue</t>
  </si>
  <si>
    <t>Purple/Pink</t>
  </si>
  <si>
    <t>Grey/Black/Red</t>
  </si>
  <si>
    <t>Blue/Pink/Yellow</t>
  </si>
  <si>
    <t>-</t>
  </si>
  <si>
    <t>Blue/Blue &amp; Red/Red</t>
  </si>
  <si>
    <t>Headwear</t>
  </si>
  <si>
    <t>Green/Green &amp; Berry/Pink</t>
  </si>
  <si>
    <t>Blue/Black/Yellow</t>
  </si>
  <si>
    <t>Black/Red/Yellow</t>
  </si>
  <si>
    <t>Black/Yellow/Blue</t>
  </si>
  <si>
    <t>Type</t>
  </si>
  <si>
    <t>Total Discount</t>
  </si>
  <si>
    <t>Total Value Less Discount</t>
  </si>
  <si>
    <t>Grand Total</t>
  </si>
  <si>
    <t>Sum of Qty To Order</t>
  </si>
  <si>
    <t>(All)</t>
  </si>
  <si>
    <t>SS15 ORDER FORM</t>
  </si>
  <si>
    <t>SPECIAL INSTRUCTIONS</t>
  </si>
  <si>
    <t>Spring/Summer Order Form 2015 Effective from 1st January 2015 - 31 June 2015</t>
  </si>
  <si>
    <t>3mm Natural Footbed Blue/Lime SS13</t>
  </si>
  <si>
    <t>Blue/Lime</t>
  </si>
  <si>
    <t>Miscellaneous</t>
  </si>
  <si>
    <t>3mm Precision Footbed Black/Red SS14</t>
  </si>
  <si>
    <t>Footbed</t>
  </si>
  <si>
    <t>6mm Natural Footbed Blue/Orange SS13</t>
  </si>
  <si>
    <t>Blue/Orange</t>
  </si>
  <si>
    <t>6mm Precision Footbed Black/Blue SS14</t>
  </si>
  <si>
    <t>Black/Blue</t>
  </si>
  <si>
    <t>Black/Grey</t>
  </si>
  <si>
    <t>Handwear</t>
  </si>
  <si>
    <t>Red/Blue</t>
  </si>
  <si>
    <t>Barberry/Turquoise</t>
  </si>
  <si>
    <t>Turquoise/Barberry</t>
  </si>
  <si>
    <t>Turq/Barberry</t>
  </si>
  <si>
    <t>Calf Guards - Black/White AW14</t>
  </si>
  <si>
    <t>Carry On - Black/Red SS14</t>
  </si>
  <si>
    <t>Black/Pink/Green</t>
  </si>
  <si>
    <t>Grape/Atlantis</t>
  </si>
  <si>
    <t>Blue/White</t>
  </si>
  <si>
    <t>Forrest/Black/Red/Lime</t>
  </si>
  <si>
    <t>Lime/Black/Red</t>
  </si>
  <si>
    <t>Pink/Purple/Blue</t>
  </si>
  <si>
    <t>Teal/Flame</t>
  </si>
  <si>
    <t>Black/Red/Carbon</t>
  </si>
  <si>
    <t>Pink</t>
  </si>
  <si>
    <t>FF Seamless Tee M - Raven AW14</t>
  </si>
  <si>
    <t>Raven Melange</t>
  </si>
  <si>
    <t>White/Grey</t>
  </si>
  <si>
    <t>Laces - Amber SS13</t>
  </si>
  <si>
    <t>Amber</t>
  </si>
  <si>
    <t>Laces - Black SS13</t>
  </si>
  <si>
    <t>Laces - Blue SS13</t>
  </si>
  <si>
    <t>Laces - Grey SS13</t>
  </si>
  <si>
    <t>Grey</t>
  </si>
  <si>
    <t>Laces - Lime SS13</t>
  </si>
  <si>
    <t>Lime</t>
  </si>
  <si>
    <t>Laces - Pink SS13</t>
  </si>
  <si>
    <t>Laces - Red SS13</t>
  </si>
  <si>
    <t>Laces - White SS13</t>
  </si>
  <si>
    <t>White</t>
  </si>
  <si>
    <t>Grey/Black</t>
  </si>
  <si>
    <t>Black/Blue/Lime</t>
  </si>
  <si>
    <t>Pink/Blue &amp; Black/Blue</t>
  </si>
  <si>
    <t>Legwear Short</t>
  </si>
  <si>
    <t>Barberry/Black/Turquoise</t>
  </si>
  <si>
    <t>Black/Turquoise</t>
  </si>
  <si>
    <t>Turquoise/Black/Barberry</t>
  </si>
  <si>
    <t>Black/Black/Red</t>
  </si>
  <si>
    <t>Navy/Lime</t>
  </si>
  <si>
    <t>Purple/Teal</t>
  </si>
  <si>
    <t>Raven/Ocean</t>
  </si>
  <si>
    <t>Black/Orange/Blue</t>
  </si>
  <si>
    <t>Blue/Blue</t>
  </si>
  <si>
    <t>(blank)</t>
  </si>
  <si>
    <t>2L Shape Shift Reservoir</t>
  </si>
  <si>
    <t>Arm Warmers Black/Grey SS14</t>
  </si>
  <si>
    <t>Bare-Grip (P) 200 Blue/Lime AW14</t>
  </si>
  <si>
    <t>Bare-XF 210 (S) MENS Thyme/Black/Orange SS15</t>
  </si>
  <si>
    <t>Bare-XF 210 (S) WMNS Green/Blue/Yellow SS15</t>
  </si>
  <si>
    <t>Base Elite 115 Merino SS M - Blue/Red SS15</t>
  </si>
  <si>
    <t>Base Elite 115 Merino SS M - Red/Blue AW14</t>
  </si>
  <si>
    <t>Base Elite 125 Merino LS W - Barberry/Turq AW14</t>
  </si>
  <si>
    <t>Base Elite 125 Merino LS W - Turq/Barberry AW14</t>
  </si>
  <si>
    <t>Base Elite 150 Merino LS M - Blue/Red SS15</t>
  </si>
  <si>
    <t>Base Elite 150 Merino LS M - Red/Blue AW14</t>
  </si>
  <si>
    <t>Base Elite 95 Merino SS W - Barberry/Turq AW14</t>
  </si>
  <si>
    <t>Base Elite 95 Merino SS W - Turq/Barberry AW14</t>
  </si>
  <si>
    <t>Base Elite LS M - Phantom/Black SS15</t>
  </si>
  <si>
    <t>Base Elite LS M - Red SS15</t>
  </si>
  <si>
    <t>Base Elite LS W - Barberry SS15</t>
  </si>
  <si>
    <t>Base Elite LS W - Phantom/Black SS15</t>
  </si>
  <si>
    <t>Base Elite LSZ M - Phantom/Black SS15</t>
  </si>
  <si>
    <t>Base Elite LSZ M - Red SS15</t>
  </si>
  <si>
    <t>Base Elite LSZ W - Barberry SS15</t>
  </si>
  <si>
    <t>Base Elite LSZ W - Phantom/Black SS15</t>
  </si>
  <si>
    <t>Base Elite Seamless Boxer M - Black AW14</t>
  </si>
  <si>
    <t>Base Elite Seamless Brief W - Black AW14</t>
  </si>
  <si>
    <t>Base Elite Singlet M - Red SS15</t>
  </si>
  <si>
    <t>Base Elite Singlet W - Barberry SS15</t>
  </si>
  <si>
    <t>Base Elite SS M - Phantom/Black SS15</t>
  </si>
  <si>
    <t>Base Elite SS M - Red SS15</t>
  </si>
  <si>
    <t>Base Elite SS W - Barberry SS15</t>
  </si>
  <si>
    <t>Base Elite SS W - Phantom/Black SS15</t>
  </si>
  <si>
    <t>Base Elite SSZ M - Phantom/Black SS15</t>
  </si>
  <si>
    <t>Base Elite SSZ M - Red SS15</t>
  </si>
  <si>
    <t>Base Elite SSZ W - Barberry SS15</t>
  </si>
  <si>
    <t>Base Elite SSZ W - Phantom/Black SS15</t>
  </si>
  <si>
    <t>Bottle - Clear/Black SS14</t>
  </si>
  <si>
    <t>Debris Gaiter 32 Black/White</t>
  </si>
  <si>
    <t>Duffel Black/Red SS14</t>
  </si>
  <si>
    <t>F-Lite 195 (P) Black/White AW14</t>
  </si>
  <si>
    <t>F-Lite 195 (P) WMNS Berry/Yellow SS15</t>
  </si>
  <si>
    <t>F-Lite 195 (P) WMNS Blue/Berry SS15</t>
  </si>
  <si>
    <t>F-Lite 195 (P) WMNS Grey/Blue SS15</t>
  </si>
  <si>
    <t>F-Lite 195 (S) Black/White AW14</t>
  </si>
  <si>
    <t>F-Lite 195 (S) MENS Black/Yellow SS15</t>
  </si>
  <si>
    <t>F-Lite 195 (S) MENS Blue/Chilli/White SS15</t>
  </si>
  <si>
    <t>F-Lite 195 (S) MENS White/Blue SS15</t>
  </si>
  <si>
    <t>F-Lite 230 (P) MENS Black/White/Gum SS15</t>
  </si>
  <si>
    <t>F-Lite 230 (P) WMNS Grey/White/Green SS15</t>
  </si>
  <si>
    <t>F-Lite 235 (S) MENS Black/Yellow SS15</t>
  </si>
  <si>
    <t>F-Lite 235 (S) MENS Chilli/Blue SS15</t>
  </si>
  <si>
    <t>F-Lite 235 (S) WMNS Blue/Pink SS15</t>
  </si>
  <si>
    <t>F-Lite 235 (S) WMNS Purple/Yellow SS15</t>
  </si>
  <si>
    <t>F-Lite 240 (P) Black/White AW14</t>
  </si>
  <si>
    <t>F-Lite 240 (P) WMNS Green/Blue/Yellow SS15</t>
  </si>
  <si>
    <t>F-Lite 240 (P) WMNS Grey/Pink/White SS15</t>
  </si>
  <si>
    <t>F-Lite 240 (P) WMNS Purple/Pink/Blue SS15</t>
  </si>
  <si>
    <t>F-Lite 240 (S) Black/White AW14</t>
  </si>
  <si>
    <t>F-Lite 240 (S) MENS Chilli/Charcoal SS15</t>
  </si>
  <si>
    <t>F-Lite 240 (S) MENS Grey/Yellow/Blue SS15</t>
  </si>
  <si>
    <t>F-Lite 240 (S) MENS Thyme/Black/Orange SS15</t>
  </si>
  <si>
    <t>FastLift 315 Black/Pink/Green AW13</t>
  </si>
  <si>
    <t>FastLift 315 Grape/Atlantis SS14</t>
  </si>
  <si>
    <t>FastLift 335 (S) MENS Blue/White AW14</t>
  </si>
  <si>
    <t>FastLift 335 (S) MENS Forrest/Black/Red/Lime AW14</t>
  </si>
  <si>
    <t>FastLift 335 (S) MENS Lime/Black/Red SS14</t>
  </si>
  <si>
    <t>FastLift 335 (S) WMNS Pink/Purple/Blue AW14</t>
  </si>
  <si>
    <t>FastLift 335 (S) WMNS Teal/Flame AW14</t>
  </si>
  <si>
    <t>FastLift 335 Black/Red/Carbon AW13</t>
  </si>
  <si>
    <t>FastLift 370 (S) MENS  BOA Black AW14</t>
  </si>
  <si>
    <t>FastLift 370 (S) WMNS  BOA Pink AW14</t>
  </si>
  <si>
    <t>FF Competition 3QTR Tight W - Black SS15</t>
  </si>
  <si>
    <t>FF Long - Black/Grey AW14</t>
  </si>
  <si>
    <t>FF Long - Blue/Blue AW14</t>
  </si>
  <si>
    <t>FF Seamless Tee M - Chilli AW14</t>
  </si>
  <si>
    <t>Chilli Pepper Melange</t>
  </si>
  <si>
    <t>FF Workout Short W - Black SS15</t>
  </si>
  <si>
    <t>Hot Peak 40 Blue/Pink SS14</t>
  </si>
  <si>
    <t>Hot Peak 40 Red/Black SS14</t>
  </si>
  <si>
    <t>Hot Peak 40 White/Grey AW13</t>
  </si>
  <si>
    <t>Kit Bag - Black/Grey SS14</t>
  </si>
  <si>
    <t>Merino Wrag Black/Red AW14</t>
  </si>
  <si>
    <t>Mudclaw 265 (P) Blue/Black SS15</t>
  </si>
  <si>
    <t>Mudclaw 300 (P) Blue/Red SS15</t>
  </si>
  <si>
    <t>Mudsoc High - Grey/Black AW13</t>
  </si>
  <si>
    <t>Mudsoc Mid - Grey/Black AW13</t>
  </si>
  <si>
    <t>Oroc 280 (P) Black/Blue/Lime AW13</t>
  </si>
  <si>
    <t>Oroc 300 (P) Black/White SS15</t>
  </si>
  <si>
    <t>Prosoc High Pink/Blue &amp; Black/Blue SS14</t>
  </si>
  <si>
    <t>Prosoc High Red/Red - Blue/Blue SS15</t>
  </si>
  <si>
    <t>Race Elite Vest Black/Black SS15</t>
  </si>
  <si>
    <t>Race Elite Vest Blue/Red SS15</t>
  </si>
  <si>
    <t>Race Elite 10" Trail Shorts M - Black SS15</t>
  </si>
  <si>
    <t>Race Elite 100 Windshell W - Barberry/Turq AW14</t>
  </si>
  <si>
    <t>Race Elite 100 Windshell W - Turq/Barberry AW14</t>
  </si>
  <si>
    <t>Race Elite 105 Windshell - Black/Red SS14</t>
  </si>
  <si>
    <t>Race Elite 105 Windshell - Blue/Red SS15</t>
  </si>
  <si>
    <t>Race Elite 125 Racer Short - Black SS14</t>
  </si>
  <si>
    <t>Race Elite 140 Stormshell W - Barberry/Turq AW14</t>
  </si>
  <si>
    <t>Race Elite 140 Trail Short - Black SS14</t>
  </si>
  <si>
    <t>Race Elite 150 Stormshell - Black/Red SS14</t>
  </si>
  <si>
    <t>Race Elite 150 Stormshell - Blue/Red SS15</t>
  </si>
  <si>
    <t>Race Elite 16 Black/Black SS15</t>
  </si>
  <si>
    <t>Race Elite 180 Trail Short W - Black AW14</t>
  </si>
  <si>
    <t>Race Elite 185 Thermomid - Black/Red SS14</t>
  </si>
  <si>
    <t>Race Elite 210 Trail Short - Black SS14</t>
  </si>
  <si>
    <t>Race Elite 220 Thermoshell W - Barb/Blk/Turq AW14</t>
  </si>
  <si>
    <t>Race Elite 24 Black/Black SS15</t>
  </si>
  <si>
    <t>Race Elite 250 Softshell W - Blk/Turq AW14</t>
  </si>
  <si>
    <t>Race Elite 260 Thermoshell - Black/Red SS14</t>
  </si>
  <si>
    <t>Race Elite 275 Softshell - Black/Red SS14</t>
  </si>
  <si>
    <t>Race Elite 3 Black/Red SS14</t>
  </si>
  <si>
    <t>Race Elite 300 Softshell W - Turq/Blk/Barb AW14</t>
  </si>
  <si>
    <t>Race Elite 315 Softshell Pro M - Blk/Blk/Red AW14</t>
  </si>
  <si>
    <t>Race Elite 315 Softshell Pro M - Blu/Blk/Red SS15</t>
  </si>
  <si>
    <t>Race Elite 3QTR M - Black SS15</t>
  </si>
  <si>
    <t>Race Elite 3QTR W - Black SS15</t>
  </si>
  <si>
    <t>Race Elite 60 Windshell W - Barberry/Turq AW14</t>
  </si>
  <si>
    <t>Race Elite 60 Windshell W - Turq/Barberry AW14</t>
  </si>
  <si>
    <t>Race Elite 70 Windshell - Black/Red SS14</t>
  </si>
  <si>
    <t>Race Elite 70 Windshell - Blue/Red SS15</t>
  </si>
  <si>
    <t>Race Elite 8 Black/Black SS15</t>
  </si>
  <si>
    <t>Race Elite Bra Top W - Black SS15</t>
  </si>
  <si>
    <t>Race Elite Racepant M - Black SS15</t>
  </si>
  <si>
    <t>Race Elite Racepant W - Black SS15</t>
  </si>
  <si>
    <t>Race Elite Raceshell FZ M - Red/Black SS15</t>
  </si>
  <si>
    <t>Race Elite Raceshell FZ W - Turquoise/Black SS15</t>
  </si>
  <si>
    <t>Race Elite Tight M - Black SS15</t>
  </si>
  <si>
    <t>Race Elite Tight W - Black SS15</t>
  </si>
  <si>
    <t>Race Elite Ultra Short M - Black SS15</t>
  </si>
  <si>
    <t>Race Elite Ultra Short W - Black SS15</t>
  </si>
  <si>
    <t>Race Ultra Belt Black/Black SS15</t>
  </si>
  <si>
    <t>Race Ultra Gaiter Black/White AW14</t>
  </si>
  <si>
    <t>Race Ultra Gaiter Navy/Lime AW14</t>
  </si>
  <si>
    <t>Race Ultra Gaiter Purple/Teal AW14</t>
  </si>
  <si>
    <t>Race Ultra Vest Black/Red SS14</t>
  </si>
  <si>
    <t>Race Ultra 0.25 Black/Red SS14</t>
  </si>
  <si>
    <t>Race Ultra 0.5 Black/Black SS15</t>
  </si>
  <si>
    <t>Race Ultra 1 Black/Red SS14</t>
  </si>
  <si>
    <t>Race Ultra 10 M/L Black/Red SS15</t>
  </si>
  <si>
    <t>Race Ultra 10 S/M Black/Red SS15</t>
  </si>
  <si>
    <t>Race Ultra 270 (S) MENS Black/White/Green SS15</t>
  </si>
  <si>
    <t>Race Ultra 270 (S) MENS Red/Yellow/Blue SS15</t>
  </si>
  <si>
    <t>Race Ultra 270 (S) WMNS Pink/Berry/Blue SS15</t>
  </si>
  <si>
    <t>Race Ultra 270 (S) WMNS Purple/Blue/Grey SS15</t>
  </si>
  <si>
    <t>Race Ultra 290 (S) MENS Black/Blue AW14</t>
  </si>
  <si>
    <t>Race Ultra 290 (S) MENS Navy/Lime AW14</t>
  </si>
  <si>
    <t>Race Ultra 290 (S) MENS Red/Black SS15</t>
  </si>
  <si>
    <t>Race Ultra 290 (S) WMNS Purple/Teal AW14</t>
  </si>
  <si>
    <t>Race Ultra 290 (S) WMNS Raven/Ocean AW14</t>
  </si>
  <si>
    <t>Race Ultra 5 M/L Black/Red SS15</t>
  </si>
  <si>
    <t>Race Ultra 5 S/M Black/Red SS15</t>
  </si>
  <si>
    <t>Race Ultra High - Black/White AW14</t>
  </si>
  <si>
    <t>Race Ultra Low - Black/White AW14</t>
  </si>
  <si>
    <t>Race Ultra Low - White/Grey AW14</t>
  </si>
  <si>
    <t>Race Ultra Mid - Black/White AW14</t>
  </si>
  <si>
    <t>Race Ultra Mid - White/Grey AW14</t>
  </si>
  <si>
    <t>Race Ultra Skort W - Black SS15</t>
  </si>
  <si>
    <t>Race Ultra Sleeve - Black/White AW14</t>
  </si>
  <si>
    <t>Race Ultra Twin Short M - Black SS15</t>
  </si>
  <si>
    <t>Race Ultrapant U - Gargoyle Transparent SS15</t>
  </si>
  <si>
    <t>Race Ultrashell HZ U - Gargoyle Transparent SS15</t>
  </si>
  <si>
    <t>Raceglove Black/White AW13</t>
  </si>
  <si>
    <t>RaceSoc Low - Grey/Black AW13</t>
  </si>
  <si>
    <t>RaceSoc Low - Pink/Blue &amp; Black/Blue SS14</t>
  </si>
  <si>
    <t>RaceSoc Low - Red/Red &amp; Blue/Blue SS15</t>
  </si>
  <si>
    <t>RaceSoc Low - White/Grey AW13</t>
  </si>
  <si>
    <t>RaceSoc Mid - Grey/Black AW13</t>
  </si>
  <si>
    <t>RaceSoc Mid - Pink/Blue &amp; Black/Blue SS14</t>
  </si>
  <si>
    <t>RaceSoc Mid - Red/Red &amp; Blue/Blue SS15</t>
  </si>
  <si>
    <t>RaceSoc Mid - White/Grey AW13</t>
  </si>
  <si>
    <t>Rain Peak 45 Black/Grey AW13</t>
  </si>
  <si>
    <t>Roclite 280 (S) MENS Black/Red SS15</t>
  </si>
  <si>
    <t>Roclite 280 (S) MENS Grey/Yellow SS15</t>
  </si>
  <si>
    <t>Roclite 280 (S) WMNS Grey/Berry SS15</t>
  </si>
  <si>
    <t>Roclite 280 (S) WMNS Grey/Light Blue SS15</t>
  </si>
  <si>
    <t>Roclite 282 GTX® (S) MENS Black/Blue AW14</t>
  </si>
  <si>
    <t>Roclite 282 GTX® (S) WMNS Raven/Ocean AW14</t>
  </si>
  <si>
    <t>Roclite 295 (S) MENS Blue/Black/White SS15</t>
  </si>
  <si>
    <t>Roclite 295 (S) WMNS Grey/Berry/Blue SS15</t>
  </si>
  <si>
    <t>Softflask 0.25 Clear/Black SS15</t>
  </si>
  <si>
    <t>Softflask 0.5 Clear/Black SS15</t>
  </si>
  <si>
    <t>Trailroc 235 (S) MENS Black/Red SS15</t>
  </si>
  <si>
    <t>Trailroc 235 (S) WMNS Grey/Blue/Pink SS15</t>
  </si>
  <si>
    <t>Trailroc 245 (S) MENS Grey/Yellow/Green SS15</t>
  </si>
  <si>
    <t>Trailroc 245 (S) MENS Yellow/Blue SS15</t>
  </si>
  <si>
    <t>Trailroc 245 (S) WMNS Purple/Pink SS15</t>
  </si>
  <si>
    <t>Trailroc 255 (S) MENS Blue/Black/Red SS15</t>
  </si>
  <si>
    <t>Trailroc 255 (S) MENS Grey/Black/Red SS15</t>
  </si>
  <si>
    <t>Trailroc 255 (S) WMNS Blue/Pink/Yellow SS15</t>
  </si>
  <si>
    <t>Winter Peak 50 Black/Red AW13</t>
  </si>
  <si>
    <t>Wrag Blue/Blue &amp; Red/Red SS15</t>
  </si>
  <si>
    <t>Wrag Green/Green &amp; Berry/Pink SS15</t>
  </si>
  <si>
    <t>X-Talon 190 (P) Blue/Black/Yellow SS15</t>
  </si>
  <si>
    <t>X-Talon 200 (S) Black/Red/Yellow SS15</t>
  </si>
  <si>
    <t>X-Talon 212 (P) Black/Orange/Blue AW13</t>
  </si>
  <si>
    <t>X-Talon 212 (S) Black/Orange/Blue AW14</t>
  </si>
  <si>
    <t>X-Talon 212 (S) Black/Yellow/Blue SS15</t>
  </si>
  <si>
    <t>Order Season</t>
  </si>
  <si>
    <t>Order Reference</t>
  </si>
  <si>
    <t>Customer Number</t>
  </si>
  <si>
    <t>Product Number</t>
  </si>
  <si>
    <t>Style</t>
  </si>
  <si>
    <t>Config</t>
  </si>
  <si>
    <t>V01</t>
  </si>
  <si>
    <t>000002</t>
  </si>
  <si>
    <t>000003</t>
  </si>
  <si>
    <t>000011</t>
  </si>
  <si>
    <t>000039</t>
  </si>
  <si>
    <t>000040</t>
  </si>
  <si>
    <t>000047</t>
  </si>
  <si>
    <t>000048</t>
  </si>
  <si>
    <t>000051</t>
  </si>
  <si>
    <t>000052</t>
  </si>
  <si>
    <t>000056</t>
  </si>
  <si>
    <t>000067</t>
  </si>
  <si>
    <t>000068</t>
  </si>
  <si>
    <t>000107</t>
  </si>
  <si>
    <t>000108</t>
  </si>
  <si>
    <t>000109</t>
  </si>
  <si>
    <t>000110</t>
  </si>
  <si>
    <t>000119</t>
  </si>
  <si>
    <t>000120</t>
  </si>
  <si>
    <t>000138</t>
  </si>
  <si>
    <t>000139</t>
  </si>
  <si>
    <t>000145</t>
  </si>
  <si>
    <t>000146</t>
  </si>
  <si>
    <t>000149</t>
  </si>
  <si>
    <t>000150</t>
  </si>
  <si>
    <t>000151</t>
  </si>
  <si>
    <t>000154</t>
  </si>
  <si>
    <t>Version</t>
  </si>
  <si>
    <t>US Only</t>
  </si>
  <si>
    <t>Product Category</t>
  </si>
  <si>
    <t>MUDCLAW 300</t>
  </si>
  <si>
    <t>TERRACLAW 220</t>
  </si>
  <si>
    <t>TERRACLAW 250</t>
  </si>
  <si>
    <t>TRAILTALON 250</t>
  </si>
  <si>
    <t>ROADCLAW 275</t>
  </si>
  <si>
    <t>FASTLIFT 370 BOA</t>
  </si>
  <si>
    <t xml:space="preserve">FASTLIFT 325 </t>
  </si>
  <si>
    <t>F-LITE 235</t>
  </si>
  <si>
    <t>F-LITE 250</t>
  </si>
  <si>
    <t>BARE-XF 210</t>
  </si>
  <si>
    <t>GREY/RED/BLUE</t>
  </si>
  <si>
    <t>BLACK/BLUE/RED</t>
  </si>
  <si>
    <t>BLACK/TEAL/BERRY</t>
  </si>
  <si>
    <t>RED/BLACK/GREY</t>
  </si>
  <si>
    <t>GREY/ORANGE/BLUE</t>
  </si>
  <si>
    <t>TEAL/NAVY/PURPLE</t>
  </si>
  <si>
    <t>BLACK/GREY</t>
  </si>
  <si>
    <t>BLACK/RED/GREY</t>
  </si>
  <si>
    <t>NAVY/LIME/PURPLE</t>
  </si>
  <si>
    <t>NAVY/BLUE/ORANGE</t>
  </si>
  <si>
    <t>BLUE/NAVY/GREY/LIME</t>
  </si>
  <si>
    <t>GREY/NAVY/PINK/BLUE</t>
  </si>
  <si>
    <t>GREY/DARK RED</t>
  </si>
  <si>
    <t>GREY/PINK</t>
  </si>
  <si>
    <t>SILVER/BLUE/RED</t>
  </si>
  <si>
    <t>SILVER/NAVY/TEAL</t>
  </si>
  <si>
    <t>RED/DARK RED/BLACK</t>
  </si>
  <si>
    <t>PURPLE/BLACK/PINK</t>
  </si>
  <si>
    <t>RED/BLACK</t>
  </si>
  <si>
    <t>BLACK/WHITE</t>
  </si>
  <si>
    <t>NAVY/RED</t>
  </si>
  <si>
    <t>PURPLE/BLUE/NAVY</t>
  </si>
  <si>
    <t>BLACK/GREY/WHITE</t>
  </si>
  <si>
    <t>ARCTIC TALON 275</t>
  </si>
  <si>
    <t>ARCTIC CLAW 300</t>
  </si>
  <si>
    <t>ARCTIC CLAW 300 THERMO</t>
  </si>
  <si>
    <t>X-CLAW 275</t>
  </si>
  <si>
    <t>X-TALON 225</t>
  </si>
  <si>
    <t>X-TALON 212</t>
  </si>
  <si>
    <t>X-TALON 200</t>
  </si>
  <si>
    <t>Precision</t>
  </si>
  <si>
    <t>Standard</t>
  </si>
  <si>
    <t>Fit</t>
  </si>
  <si>
    <t>Unisex</t>
  </si>
  <si>
    <t>Gender</t>
  </si>
  <si>
    <t>Performance Training</t>
  </si>
  <si>
    <t>All Terrain</t>
  </si>
  <si>
    <t>MSRP</t>
  </si>
  <si>
    <t>WHOLESALE</t>
  </si>
  <si>
    <t>2/ 34.5/ M3/ W4.5</t>
  </si>
  <si>
    <t>3/ 35.5/ M4/ W5.5</t>
  </si>
  <si>
    <t>3.5/ 36/ M4.5/ W6</t>
  </si>
  <si>
    <t>4/ 37/ M5/ W6.5</t>
  </si>
  <si>
    <t>4.5/ 37.5/ M5.5/ W7</t>
  </si>
  <si>
    <t>5/ 38/ M6/ W7.5</t>
  </si>
  <si>
    <t>5.5/ 38.5/ M6.5/ W8</t>
  </si>
  <si>
    <t>6/ 39.5/ M7/ W8.5</t>
  </si>
  <si>
    <t>6.5/ 40/ M7.5/ W9</t>
  </si>
  <si>
    <t>7/ 40.5/ M8/ W9.5</t>
  </si>
  <si>
    <t>7.5/ 41.5/ M8.5/ W10</t>
  </si>
  <si>
    <t>8/ 42/ M9/ W10.5</t>
  </si>
  <si>
    <t>8.5/ 42.5/ M9.5/ W11</t>
  </si>
  <si>
    <t>9/ 43/ M10/ W11.5</t>
  </si>
  <si>
    <t>9.5/ 44/ M10.5/ W12</t>
  </si>
  <si>
    <t>10/ 44.5/ M11/ W12.5</t>
  </si>
  <si>
    <t>10.5/ 45/ M11.5/ W13</t>
  </si>
  <si>
    <t>11/ 45.5/ M12/ W13.5</t>
  </si>
  <si>
    <t>11.5/ 46.5/ M12.5/ W14</t>
  </si>
  <si>
    <t>12/ 47/ M13/ W14.5</t>
  </si>
  <si>
    <t>13/ 48/ M14/ W15.5</t>
  </si>
  <si>
    <t>14/ 50/ M15/ W16.5</t>
  </si>
  <si>
    <t>Total 
QTY</t>
  </si>
  <si>
    <t>Product
Description</t>
  </si>
  <si>
    <t>Product 
ID</t>
  </si>
  <si>
    <t>First 
Availability</t>
  </si>
  <si>
    <t>Color</t>
  </si>
  <si>
    <t>Lookup</t>
  </si>
  <si>
    <t>1/ 33/ M2/ W3.5</t>
  </si>
  <si>
    <t>AX Colour</t>
  </si>
  <si>
    <t>GYRDBL</t>
  </si>
  <si>
    <t>BKBLRD</t>
  </si>
  <si>
    <t>BKTLBE</t>
  </si>
  <si>
    <t>RDBKGY</t>
  </si>
  <si>
    <t>BKRDGY</t>
  </si>
  <si>
    <t>GYORBL</t>
  </si>
  <si>
    <t>TLNYPL</t>
  </si>
  <si>
    <t>BKGY</t>
  </si>
  <si>
    <t>NYLMPL</t>
  </si>
  <si>
    <t>BKWH</t>
  </si>
  <si>
    <t>NYBLOR</t>
  </si>
  <si>
    <t>GYDR</t>
  </si>
  <si>
    <t>GYPK</t>
  </si>
  <si>
    <t>SLBLRD</t>
  </si>
  <si>
    <t>SLNYTL</t>
  </si>
  <si>
    <t>RDDRBK</t>
  </si>
  <si>
    <t>PLBKPK</t>
  </si>
  <si>
    <t>RDBK</t>
  </si>
  <si>
    <t>NYRD</t>
  </si>
  <si>
    <t>PLBLNY</t>
  </si>
  <si>
    <t>BKGYWH</t>
  </si>
  <si>
    <t>TRAILTALON 275</t>
  </si>
  <si>
    <t>TRAILTALON 275 GTX</t>
  </si>
  <si>
    <t>UK Sizing</t>
  </si>
  <si>
    <t>EU Sizing</t>
  </si>
  <si>
    <t>SS17 ORDER FORM V1.0</t>
  </si>
  <si>
    <t>SS Order Form 2017 Effective from 1st Jan 2017 - 30 June 2017</t>
  </si>
  <si>
    <t>SS17</t>
  </si>
  <si>
    <t>BKNWGY</t>
  </si>
  <si>
    <t>X-TALON 212 (K)</t>
  </si>
  <si>
    <t>BLACK/NEON YELLOW/GREY</t>
  </si>
  <si>
    <t>OROC 280</t>
  </si>
  <si>
    <t>X-CLAW 275 CHILL</t>
  </si>
  <si>
    <t xml:space="preserve">X-CLAW 275 </t>
  </si>
  <si>
    <t>GREY/BLACK/NEON YELLOW</t>
  </si>
  <si>
    <t>BLACK/NEON YELLOW/LIGHT GREY</t>
  </si>
  <si>
    <t>TEAL/BLACK/PINK</t>
  </si>
  <si>
    <t>RED/DARK GREY/BLACK</t>
  </si>
  <si>
    <t>NEON YELLOW/BLACK/GREY</t>
  </si>
  <si>
    <t>SILVER/BLACK/NEON YELLOW</t>
  </si>
  <si>
    <t>SILVER/TEAL/GREY</t>
  </si>
  <si>
    <t>BLACK/PINK/TEAL</t>
  </si>
  <si>
    <t>Men's</t>
  </si>
  <si>
    <t>Women's</t>
  </si>
  <si>
    <t>000546</t>
  </si>
  <si>
    <t>000547</t>
  </si>
  <si>
    <t>000058</t>
  </si>
  <si>
    <t>000548</t>
  </si>
  <si>
    <t>000549</t>
  </si>
  <si>
    <t>000153</t>
  </si>
  <si>
    <t>ROCLITE 305</t>
  </si>
  <si>
    <t>ROCLITE 305 GTX</t>
  </si>
  <si>
    <t>ROCLITE 325</t>
  </si>
  <si>
    <t>ROCLITE 325 GTX</t>
  </si>
  <si>
    <t>ROCLITE 290</t>
  </si>
  <si>
    <t>TERRACLAW 250 CHILL</t>
  </si>
  <si>
    <t>TRAILTALON 275 CHILL</t>
  </si>
  <si>
    <t>ROADTALON 240</t>
  </si>
  <si>
    <t>BLACK/RED/DARK RED</t>
  </si>
  <si>
    <t>BLUE/DARK BLUE/BLACK</t>
  </si>
  <si>
    <t>TEAL/DARK RED/BLACK</t>
  </si>
  <si>
    <t>DARK RED/PINK/BLACK</t>
  </si>
  <si>
    <t>BLACK/GREY/RED</t>
  </si>
  <si>
    <t>BLACK/GREY/TEAL</t>
  </si>
  <si>
    <t>DARK GREY/BLUE/BLACK</t>
  </si>
  <si>
    <t>DARK GREY/DARK RED</t>
  </si>
  <si>
    <t>RED/BLACK/WHITE</t>
  </si>
  <si>
    <t>BLUE/BLACK/WHITE</t>
  </si>
  <si>
    <t>DARK GREY/BLUE/WHITE</t>
  </si>
  <si>
    <t>TEAL/BLACK/WHITE</t>
  </si>
  <si>
    <t>PINK/BLACK/WHITE</t>
  </si>
  <si>
    <t>GREY/PINK/WHITE</t>
  </si>
  <si>
    <t>SILVER/NEON YELLOW/GREY</t>
  </si>
  <si>
    <t>SILVER/GREY/TEAL</t>
  </si>
  <si>
    <t>NEON YELLOW/BLACK/BLUE</t>
  </si>
  <si>
    <t>NEON PINK/BLACK/TEAL</t>
  </si>
  <si>
    <t>BLACK/TEAL/LIGHT GREY</t>
  </si>
  <si>
    <t>SILVER/GREY/NEON YELLOW</t>
  </si>
  <si>
    <t>SILVER/BLUE/PINK</t>
  </si>
  <si>
    <t>BLACK/GREY/BLUE</t>
  </si>
  <si>
    <t>BLACK/NEON PINK/WHITE</t>
  </si>
  <si>
    <t>GREY/NAVY/TEAL</t>
  </si>
  <si>
    <t>Medium</t>
  </si>
  <si>
    <t>000550</t>
  </si>
  <si>
    <t>000555</t>
  </si>
  <si>
    <t>000556</t>
  </si>
  <si>
    <t>000568</t>
  </si>
  <si>
    <t>000557</t>
  </si>
  <si>
    <t>000559</t>
  </si>
  <si>
    <t>000560</t>
  </si>
  <si>
    <t>000561</t>
  </si>
  <si>
    <t>000562</t>
  </si>
  <si>
    <t>000564</t>
  </si>
  <si>
    <t>000551</t>
  </si>
  <si>
    <t>000552</t>
  </si>
  <si>
    <t>000553</t>
  </si>
  <si>
    <t>000554</t>
  </si>
  <si>
    <t>000591</t>
  </si>
  <si>
    <t>000592</t>
  </si>
  <si>
    <t>000565</t>
  </si>
  <si>
    <t>000563</t>
  </si>
  <si>
    <t>000599</t>
  </si>
  <si>
    <t>000600</t>
  </si>
  <si>
    <t>000566</t>
  </si>
  <si>
    <t>000567</t>
  </si>
  <si>
    <t>DARK GREEN/RED</t>
  </si>
  <si>
    <t>DARK GREY/PURPLE/TEAL</t>
  </si>
  <si>
    <t>DARK GREEN/BLACK/RED</t>
  </si>
  <si>
    <t>GREY/BLUE/BLACK</t>
  </si>
  <si>
    <t>BLUE/NEON ORANGE/BLACK</t>
  </si>
  <si>
    <t>BLUE/BLACK/NEON PINK</t>
  </si>
  <si>
    <t>LIGHT GREY/TEAL/PURPLE</t>
  </si>
  <si>
    <t>GREY/NEON YELLOW</t>
  </si>
  <si>
    <t>BLUE/BLACK/NEON ORANGE</t>
  </si>
  <si>
    <t>GREY/BLUE/NAVY</t>
  </si>
  <si>
    <t>DARK GREEN/RED/BLACK</t>
  </si>
  <si>
    <t>BLACK/RED/WHITE</t>
  </si>
  <si>
    <t>BLUE/NAVY/NEON YELLOW</t>
  </si>
  <si>
    <t>DARK GREY/PINK/BLACK</t>
  </si>
  <si>
    <t>LIGHT GREY/PURPLE/NAVY</t>
  </si>
  <si>
    <t>ALL TRAIN 215</t>
  </si>
  <si>
    <t>GYBKNW</t>
  </si>
  <si>
    <t>BKNWLG</t>
  </si>
  <si>
    <t>TLBKPK</t>
  </si>
  <si>
    <t>RDDGBK</t>
  </si>
  <si>
    <t>NWBKGY</t>
  </si>
  <si>
    <t>SLBKNW</t>
  </si>
  <si>
    <t>SLTLGY</t>
  </si>
  <si>
    <t>BKPKTL</t>
  </si>
  <si>
    <t>BKRDDR</t>
  </si>
  <si>
    <t>BLDBBK</t>
  </si>
  <si>
    <t>TLDRBK</t>
  </si>
  <si>
    <t>DRPKBK</t>
  </si>
  <si>
    <t>BKGYRD</t>
  </si>
  <si>
    <t>BKGYTL</t>
  </si>
  <si>
    <t>DGBLBK</t>
  </si>
  <si>
    <t>DGDR</t>
  </si>
  <si>
    <t>RDBKWH</t>
  </si>
  <si>
    <t>BLBKWH</t>
  </si>
  <si>
    <t>DGBLWH</t>
  </si>
  <si>
    <t>PKBKWH</t>
  </si>
  <si>
    <t>TLBKWH</t>
  </si>
  <si>
    <t>GYPKWH</t>
  </si>
  <si>
    <t>SLNWGY</t>
  </si>
  <si>
    <t>SLGYTL</t>
  </si>
  <si>
    <t>NWBKBL</t>
  </si>
  <si>
    <t>NPBKTL</t>
  </si>
  <si>
    <t>BKTLLG</t>
  </si>
  <si>
    <t>SLGYNW</t>
  </si>
  <si>
    <t>SLBLPK</t>
  </si>
  <si>
    <t>BKGYBL</t>
  </si>
  <si>
    <t>BKNPWH</t>
  </si>
  <si>
    <t>GYNYTL</t>
  </si>
  <si>
    <t>DNRD</t>
  </si>
  <si>
    <t>DGPLTL</t>
  </si>
  <si>
    <t>DNBKRD</t>
  </si>
  <si>
    <t>GYBLBK</t>
  </si>
  <si>
    <t>BLNOBK</t>
  </si>
  <si>
    <t>BLBKNP</t>
  </si>
  <si>
    <t>LGTLPL</t>
  </si>
  <si>
    <t>GYNW</t>
  </si>
  <si>
    <t>BLBKNO</t>
  </si>
  <si>
    <t>GYBLNY</t>
  </si>
  <si>
    <t>DNRDBK</t>
  </si>
  <si>
    <t>BKRDWH</t>
  </si>
  <si>
    <t>BLNYNW</t>
  </si>
  <si>
    <t>DGPKBK</t>
  </si>
  <si>
    <t>LGPLNY</t>
  </si>
  <si>
    <t>Kid's</t>
  </si>
  <si>
    <t>BLNYGYLM</t>
  </si>
  <si>
    <t>GYNYPKBL</t>
  </si>
  <si>
    <t>000021</t>
  </si>
  <si>
    <t>F-LITE 195</t>
  </si>
  <si>
    <t>V03</t>
  </si>
  <si>
    <t>000093</t>
  </si>
  <si>
    <t>ROCLITE 280</t>
  </si>
  <si>
    <t>DARK GREY/GREEN/BLUE</t>
  </si>
  <si>
    <t>DGGRBL</t>
  </si>
</sst>
</file>

<file path=xl/styles.xml><?xml version="1.0" encoding="utf-8"?>
<styleSheet xmlns="http://schemas.openxmlformats.org/spreadsheetml/2006/main">
  <numFmts count="6">
    <numFmt numFmtId="164" formatCode="_-&quot;£&quot;* #,##0.00_-;\-&quot;£&quot;* #,##0.00_-;_-&quot;£&quot;* &quot;-&quot;??_-;_-@_-"/>
    <numFmt numFmtId="165" formatCode="&quot;£&quot;#,##0.00"/>
    <numFmt numFmtId="166" formatCode="yyyy/mm/dd"/>
    <numFmt numFmtId="167" formatCode="_([$€-2]\ * #,##0.00_);_([$€-2]\ * \(#,##0.00\);_([$€-2]\ * &quot;-&quot;??_);_(@_)"/>
    <numFmt numFmtId="168" formatCode="_-[$£-809]* #,##0.00_-;\-[$£-809]* #,##0.00_-;_-[$£-809]* &quot;-&quot;??_-;_-@_-"/>
    <numFmt numFmtId="169" formatCode="&quot;$&quot;#,##0.00"/>
  </numFmts>
  <fonts count="2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color theme="0" tint="-4.9989318521683403E-2"/>
      <name val="Arial"/>
      <family val="2"/>
      <scheme val="minor"/>
    </font>
    <font>
      <sz val="1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8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 style="thin">
        <color theme="0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8" applyNumberFormat="0" applyAlignment="0" applyProtection="0"/>
    <xf numFmtId="0" fontId="5" fillId="28" borderId="29" applyNumberFormat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10" fillId="0" borderId="3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8" applyNumberFormat="0" applyAlignment="0" applyProtection="0"/>
    <xf numFmtId="0" fontId="12" fillId="0" borderId="33" applyNumberFormat="0" applyFill="0" applyAlignment="0" applyProtection="0"/>
    <xf numFmtId="0" fontId="13" fillId="31" borderId="0" applyNumberFormat="0" applyBorder="0" applyAlignment="0" applyProtection="0"/>
    <xf numFmtId="0" fontId="14" fillId="0" borderId="0"/>
    <xf numFmtId="0" fontId="1" fillId="32" borderId="34" applyNumberFormat="0" applyFont="0" applyAlignment="0" applyProtection="0"/>
    <xf numFmtId="0" fontId="15" fillId="27" borderId="35" applyNumberFormat="0" applyAlignment="0" applyProtection="0"/>
    <xf numFmtId="0" fontId="16" fillId="0" borderId="0" applyNumberFormat="0" applyFill="0" applyBorder="0" applyAlignment="0" applyProtection="0"/>
    <xf numFmtId="0" fontId="17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5" fillId="0" borderId="0"/>
  </cellStyleXfs>
  <cellXfs count="202">
    <xf numFmtId="0" fontId="0" fillId="0" borderId="0" xfId="0"/>
    <xf numFmtId="0" fontId="5" fillId="33" borderId="0" xfId="0" applyFont="1" applyFill="1"/>
    <xf numFmtId="1" fontId="2" fillId="33" borderId="0" xfId="0" applyNumberFormat="1" applyFont="1" applyFill="1"/>
    <xf numFmtId="165" fontId="2" fillId="33" borderId="0" xfId="0" applyNumberFormat="1" applyFont="1" applyFill="1"/>
    <xf numFmtId="165" fontId="0" fillId="33" borderId="0" xfId="0" applyNumberFormat="1" applyFill="1"/>
    <xf numFmtId="0" fontId="19" fillId="34" borderId="0" xfId="0" applyFont="1" applyFill="1" applyAlignment="1" applyProtection="1">
      <alignment vertical="top"/>
    </xf>
    <xf numFmtId="0" fontId="0" fillId="34" borderId="0" xfId="0" applyFill="1" applyAlignment="1" applyProtection="1">
      <alignment wrapText="1"/>
    </xf>
    <xf numFmtId="0" fontId="0" fillId="34" borderId="0" xfId="0" applyFill="1" applyProtection="1"/>
    <xf numFmtId="1" fontId="0" fillId="34" borderId="0" xfId="0" applyNumberFormat="1" applyFill="1" applyProtection="1"/>
    <xf numFmtId="165" fontId="0" fillId="34" borderId="0" xfId="0" applyNumberFormat="1" applyFill="1" applyProtection="1"/>
    <xf numFmtId="0" fontId="17" fillId="34" borderId="0" xfId="0" applyFont="1" applyFill="1" applyAlignment="1" applyProtection="1">
      <alignment vertical="top"/>
    </xf>
    <xf numFmtId="0" fontId="5" fillId="33" borderId="0" xfId="0" applyFont="1" applyFill="1" applyProtection="1"/>
    <xf numFmtId="14" fontId="0" fillId="34" borderId="1" xfId="0" applyNumberFormat="1" applyFill="1" applyBorder="1" applyProtection="1"/>
    <xf numFmtId="0" fontId="5" fillId="34" borderId="0" xfId="0" applyFont="1" applyFill="1" applyBorder="1" applyProtection="1"/>
    <xf numFmtId="1" fontId="2" fillId="34" borderId="0" xfId="0" applyNumberFormat="1" applyFont="1" applyFill="1" applyBorder="1" applyProtection="1"/>
    <xf numFmtId="165" fontId="2" fillId="34" borderId="0" xfId="0" applyNumberFormat="1" applyFont="1" applyFill="1" applyBorder="1" applyProtection="1"/>
    <xf numFmtId="0" fontId="2" fillId="34" borderId="0" xfId="0" applyFont="1" applyFill="1" applyBorder="1" applyProtection="1"/>
    <xf numFmtId="0" fontId="0" fillId="34" borderId="0" xfId="0" applyFill="1" applyBorder="1" applyProtection="1"/>
    <xf numFmtId="165" fontId="0" fillId="34" borderId="0" xfId="0" applyNumberFormat="1" applyFill="1" applyBorder="1" applyProtection="1"/>
    <xf numFmtId="1" fontId="0" fillId="34" borderId="1" xfId="0" applyNumberFormat="1" applyFill="1" applyBorder="1" applyAlignment="1" applyProtection="1">
      <alignment horizontal="left"/>
    </xf>
    <xf numFmtId="165" fontId="0" fillId="34" borderId="1" xfId="0" applyNumberFormat="1" applyFill="1" applyBorder="1" applyAlignment="1" applyProtection="1">
      <alignment horizontal="left"/>
    </xf>
    <xf numFmtId="0" fontId="0" fillId="33" borderId="0" xfId="0" applyFill="1" applyProtection="1"/>
    <xf numFmtId="0" fontId="5" fillId="33" borderId="1" xfId="0" applyFont="1" applyFill="1" applyBorder="1" applyProtection="1"/>
    <xf numFmtId="165" fontId="0" fillId="34" borderId="1" xfId="0" applyNumberFormat="1" applyFill="1" applyBorder="1" applyProtection="1"/>
    <xf numFmtId="0" fontId="0" fillId="34" borderId="2" xfId="0" applyNumberFormat="1" applyFill="1" applyBorder="1"/>
    <xf numFmtId="0" fontId="0" fillId="34" borderId="3" xfId="0" applyNumberFormat="1" applyFill="1" applyBorder="1"/>
    <xf numFmtId="1" fontId="0" fillId="33" borderId="0" xfId="0" applyNumberFormat="1" applyFill="1"/>
    <xf numFmtId="0" fontId="0" fillId="34" borderId="37" xfId="0" applyFill="1" applyBorder="1"/>
    <xf numFmtId="0" fontId="5" fillId="33" borderId="4" xfId="0" applyFont="1" applyFill="1" applyBorder="1"/>
    <xf numFmtId="0" fontId="20" fillId="33" borderId="4" xfId="0" applyFont="1" applyFill="1" applyBorder="1"/>
    <xf numFmtId="0" fontId="20" fillId="33" borderId="5" xfId="0" applyFont="1" applyFill="1" applyBorder="1"/>
    <xf numFmtId="0" fontId="20" fillId="33" borderId="6" xfId="0" applyFont="1" applyFill="1" applyBorder="1"/>
    <xf numFmtId="0" fontId="20" fillId="33" borderId="7" xfId="0" applyFont="1" applyFill="1" applyBorder="1"/>
    <xf numFmtId="0" fontId="20" fillId="33" borderId="8" xfId="0" applyFont="1" applyFill="1" applyBorder="1"/>
    <xf numFmtId="0" fontId="0" fillId="34" borderId="9" xfId="0" applyFill="1" applyBorder="1"/>
    <xf numFmtId="0" fontId="0" fillId="34" borderId="4" xfId="0" applyFill="1" applyBorder="1"/>
    <xf numFmtId="165" fontId="0" fillId="34" borderId="4" xfId="0" applyNumberFormat="1" applyFill="1" applyBorder="1"/>
    <xf numFmtId="0" fontId="0" fillId="34" borderId="7" xfId="0" applyNumberFormat="1" applyFill="1" applyBorder="1"/>
    <xf numFmtId="0" fontId="0" fillId="34" borderId="8" xfId="0" applyNumberFormat="1" applyFill="1" applyBorder="1"/>
    <xf numFmtId="0" fontId="0" fillId="34" borderId="10" xfId="0" applyFill="1" applyBorder="1"/>
    <xf numFmtId="0" fontId="0" fillId="34" borderId="11" xfId="0" applyFill="1" applyBorder="1"/>
    <xf numFmtId="0" fontId="5" fillId="33" borderId="5" xfId="0" applyFont="1" applyFill="1" applyBorder="1"/>
    <xf numFmtId="0" fontId="0" fillId="34" borderId="12" xfId="0" applyNumberFormat="1" applyFill="1" applyBorder="1"/>
    <xf numFmtId="0" fontId="0" fillId="34" borderId="13" xfId="0" applyNumberFormat="1" applyFill="1" applyBorder="1"/>
    <xf numFmtId="0" fontId="0" fillId="34" borderId="14" xfId="0" applyNumberFormat="1" applyFill="1" applyBorder="1"/>
    <xf numFmtId="0" fontId="0" fillId="34" borderId="15" xfId="0" applyNumberFormat="1" applyFill="1" applyBorder="1"/>
    <xf numFmtId="0" fontId="0" fillId="34" borderId="16" xfId="0" applyNumberFormat="1" applyFill="1" applyBorder="1"/>
    <xf numFmtId="1" fontId="2" fillId="33" borderId="0" xfId="0" applyNumberFormat="1" applyFont="1" applyFill="1" applyProtection="1"/>
    <xf numFmtId="165" fontId="2" fillId="33" borderId="0" xfId="0" applyNumberFormat="1" applyFont="1" applyFill="1" applyProtection="1"/>
    <xf numFmtId="49" fontId="0" fillId="34" borderId="2" xfId="0" applyNumberFormat="1" applyFill="1" applyBorder="1" applyAlignment="1" applyProtection="1">
      <alignment vertical="top" wrapText="1"/>
      <protection locked="0"/>
    </xf>
    <xf numFmtId="49" fontId="0" fillId="34" borderId="3" xfId="0" applyNumberFormat="1" applyFill="1" applyBorder="1" applyAlignment="1" applyProtection="1">
      <alignment vertical="top" wrapText="1"/>
      <protection locked="0"/>
    </xf>
    <xf numFmtId="49" fontId="0" fillId="34" borderId="17" xfId="0" applyNumberFormat="1" applyFill="1" applyBorder="1" applyAlignment="1" applyProtection="1">
      <alignment vertical="top" wrapText="1"/>
      <protection locked="0"/>
    </xf>
    <xf numFmtId="49" fontId="0" fillId="34" borderId="18" xfId="0" applyNumberFormat="1" applyFill="1" applyBorder="1" applyAlignment="1" applyProtection="1">
      <alignment vertical="top" wrapText="1"/>
      <protection locked="0"/>
    </xf>
    <xf numFmtId="49" fontId="0" fillId="34" borderId="0" xfId="0" applyNumberFormat="1" applyFill="1" applyBorder="1" applyAlignment="1" applyProtection="1">
      <alignment vertical="top" wrapText="1"/>
      <protection locked="0"/>
    </xf>
    <xf numFmtId="49" fontId="0" fillId="34" borderId="19" xfId="0" applyNumberFormat="1" applyFill="1" applyBorder="1" applyAlignment="1" applyProtection="1">
      <alignment vertical="top" wrapText="1"/>
      <protection locked="0"/>
    </xf>
    <xf numFmtId="49" fontId="0" fillId="34" borderId="20" xfId="0" applyNumberFormat="1" applyFill="1" applyBorder="1" applyAlignment="1" applyProtection="1">
      <alignment vertical="top" wrapText="1"/>
      <protection locked="0"/>
    </xf>
    <xf numFmtId="49" fontId="0" fillId="34" borderId="21" xfId="0" applyNumberFormat="1" applyFill="1" applyBorder="1" applyAlignment="1" applyProtection="1">
      <alignment vertical="top" wrapText="1"/>
      <protection locked="0"/>
    </xf>
    <xf numFmtId="49" fontId="0" fillId="34" borderId="22" xfId="0" applyNumberFormat="1" applyFill="1" applyBorder="1" applyAlignment="1" applyProtection="1">
      <alignment vertical="top" wrapText="1"/>
      <protection locked="0"/>
    </xf>
    <xf numFmtId="0" fontId="0" fillId="34" borderId="1" xfId="0" applyNumberFormat="1" applyFill="1" applyBorder="1" applyProtection="1"/>
    <xf numFmtId="0" fontId="0" fillId="34" borderId="0" xfId="0" applyFill="1" applyProtection="1"/>
    <xf numFmtId="0" fontId="21" fillId="34" borderId="0" xfId="0" applyFont="1" applyFill="1" applyProtection="1"/>
    <xf numFmtId="166" fontId="21" fillId="34" borderId="0" xfId="0" applyNumberFormat="1" applyFont="1" applyFill="1" applyProtection="1"/>
    <xf numFmtId="167" fontId="1" fillId="34" borderId="0" xfId="28" applyNumberFormat="1" applyFont="1" applyFill="1" applyProtection="1"/>
    <xf numFmtId="167" fontId="5" fillId="33" borderId="38" xfId="28" applyNumberFormat="1" applyFont="1" applyFill="1" applyBorder="1"/>
    <xf numFmtId="0" fontId="0" fillId="34" borderId="0" xfId="0" applyFill="1" applyBorder="1"/>
    <xf numFmtId="49" fontId="19" fillId="34" borderId="0" xfId="0" applyNumberFormat="1" applyFont="1" applyFill="1" applyAlignment="1" applyProtection="1">
      <alignment horizontal="left" vertical="top"/>
    </xf>
    <xf numFmtId="49" fontId="5" fillId="33" borderId="0" xfId="0" applyNumberFormat="1" applyFont="1" applyFill="1" applyAlignment="1" applyProtection="1">
      <alignment horizontal="left"/>
    </xf>
    <xf numFmtId="49" fontId="5" fillId="33" borderId="1" xfId="0" applyNumberFormat="1" applyFont="1" applyFill="1" applyBorder="1" applyAlignment="1" applyProtection="1">
      <alignment horizontal="right" vertical="top"/>
    </xf>
    <xf numFmtId="49" fontId="0" fillId="34" borderId="37" xfId="0" applyNumberFormat="1" applyFill="1" applyBorder="1" applyAlignment="1">
      <alignment horizontal="right"/>
    </xf>
    <xf numFmtId="49" fontId="0" fillId="34" borderId="0" xfId="0" applyNumberFormat="1" applyFill="1" applyBorder="1" applyAlignment="1">
      <alignment horizontal="right"/>
    </xf>
    <xf numFmtId="49" fontId="5" fillId="33" borderId="23" xfId="0" applyNumberFormat="1" applyFont="1" applyFill="1" applyBorder="1" applyAlignment="1" applyProtection="1">
      <alignment horizontal="left"/>
    </xf>
    <xf numFmtId="0" fontId="5" fillId="33" borderId="23" xfId="0" applyFont="1" applyFill="1" applyBorder="1" applyAlignment="1" applyProtection="1">
      <alignment horizontal="left"/>
    </xf>
    <xf numFmtId="1" fontId="5" fillId="33" borderId="23" xfId="0" applyNumberFormat="1" applyFont="1" applyFill="1" applyBorder="1" applyAlignment="1" applyProtection="1">
      <alignment horizontal="left"/>
    </xf>
    <xf numFmtId="0" fontId="0" fillId="0" borderId="0" xfId="0" applyFill="1"/>
    <xf numFmtId="0" fontId="0" fillId="34" borderId="0" xfId="0" applyFill="1" applyProtection="1"/>
    <xf numFmtId="1" fontId="0" fillId="34" borderId="1" xfId="0" applyNumberFormat="1" applyFill="1" applyBorder="1" applyAlignment="1" applyProtection="1">
      <alignment horizontal="left"/>
    </xf>
    <xf numFmtId="10" fontId="0" fillId="34" borderId="1" xfId="0" applyNumberFormat="1" applyFill="1" applyBorder="1" applyAlignment="1" applyProtection="1">
      <alignment horizontal="left"/>
    </xf>
    <xf numFmtId="1" fontId="0" fillId="34" borderId="1" xfId="0" applyNumberFormat="1" applyFill="1" applyBorder="1" applyProtection="1"/>
    <xf numFmtId="166" fontId="0" fillId="34" borderId="1" xfId="0" applyNumberFormat="1" applyFill="1" applyBorder="1" applyAlignment="1" applyProtection="1">
      <alignment horizontal="left"/>
    </xf>
    <xf numFmtId="49" fontId="0" fillId="34" borderId="0" xfId="0" applyNumberFormat="1" applyFill="1" applyAlignment="1" applyProtection="1">
      <alignment horizontal="right"/>
    </xf>
    <xf numFmtId="168" fontId="0" fillId="34" borderId="1" xfId="0" applyNumberFormat="1" applyFill="1" applyBorder="1" applyAlignment="1" applyProtection="1">
      <alignment horizontal="left"/>
    </xf>
    <xf numFmtId="0" fontId="0" fillId="34" borderId="0" xfId="0" applyFill="1" applyAlignment="1" applyProtection="1">
      <alignment horizontal="left" wrapText="1"/>
    </xf>
    <xf numFmtId="0" fontId="0" fillId="34" borderId="1" xfId="0" applyFill="1" applyBorder="1" applyAlignment="1" applyProtection="1">
      <alignment horizontal="left"/>
    </xf>
    <xf numFmtId="0" fontId="5" fillId="33" borderId="24" xfId="0" applyFont="1" applyFill="1" applyBorder="1" applyProtection="1"/>
    <xf numFmtId="0" fontId="5" fillId="33" borderId="23" xfId="0" applyFont="1" applyFill="1" applyBorder="1" applyAlignment="1" applyProtection="1">
      <alignment vertical="center"/>
    </xf>
    <xf numFmtId="167" fontId="2" fillId="33" borderId="25" xfId="28" applyNumberFormat="1" applyFont="1" applyFill="1" applyBorder="1"/>
    <xf numFmtId="49" fontId="17" fillId="34" borderId="0" xfId="0" applyNumberFormat="1" applyFont="1" applyFill="1" applyAlignment="1" applyProtection="1">
      <alignment vertical="top"/>
    </xf>
    <xf numFmtId="1" fontId="2" fillId="33" borderId="3" xfId="0" applyNumberFormat="1" applyFont="1" applyFill="1" applyBorder="1" applyAlignment="1" applyProtection="1">
      <alignment horizontal="left"/>
    </xf>
    <xf numFmtId="1" fontId="0" fillId="33" borderId="17" xfId="0" applyNumberFormat="1" applyFill="1" applyBorder="1" applyAlignment="1" applyProtection="1">
      <alignment horizontal="left"/>
    </xf>
    <xf numFmtId="0" fontId="5" fillId="33" borderId="2" xfId="0" applyNumberFormat="1" applyFont="1" applyFill="1" applyBorder="1" applyAlignment="1" applyProtection="1">
      <alignment horizontal="left"/>
    </xf>
    <xf numFmtId="0" fontId="0" fillId="34" borderId="0" xfId="0" applyFill="1"/>
    <xf numFmtId="0" fontId="18" fillId="34" borderId="0" xfId="0" applyFont="1" applyFill="1" applyProtection="1"/>
    <xf numFmtId="49" fontId="5" fillId="33" borderId="0" xfId="0" applyNumberFormat="1" applyFont="1" applyFill="1" applyBorder="1" applyAlignment="1">
      <alignment horizontal="left"/>
    </xf>
    <xf numFmtId="49" fontId="5" fillId="33" borderId="0" xfId="0" applyNumberFormat="1" applyFont="1" applyFill="1" applyBorder="1" applyAlignment="1">
      <alignment horizontal="right"/>
    </xf>
    <xf numFmtId="0" fontId="5" fillId="33" borderId="0" xfId="0" applyFont="1" applyFill="1" applyBorder="1"/>
    <xf numFmtId="167" fontId="5" fillId="33" borderId="0" xfId="28" applyNumberFormat="1" applyFont="1" applyFill="1" applyBorder="1"/>
    <xf numFmtId="0" fontId="0" fillId="34" borderId="1" xfId="0" applyFill="1" applyBorder="1" applyAlignment="1" applyProtection="1">
      <alignment horizontal="center" wrapText="1"/>
      <protection locked="0"/>
    </xf>
    <xf numFmtId="1" fontId="0" fillId="34" borderId="1" xfId="0" applyNumberFormat="1" applyFill="1" applyBorder="1" applyAlignment="1" applyProtection="1">
      <alignment horizontal="center"/>
    </xf>
    <xf numFmtId="0" fontId="5" fillId="33" borderId="1" xfId="0" applyFont="1" applyFill="1" applyBorder="1" applyAlignment="1" applyProtection="1">
      <alignment horizontal="center"/>
    </xf>
    <xf numFmtId="167" fontId="5" fillId="33" borderId="1" xfId="28" applyNumberFormat="1" applyFont="1" applyFill="1" applyBorder="1" applyAlignment="1" applyProtection="1">
      <alignment horizontal="center"/>
    </xf>
    <xf numFmtId="165" fontId="5" fillId="33" borderId="1" xfId="0" applyNumberFormat="1" applyFont="1" applyFill="1" applyBorder="1" applyAlignment="1" applyProtection="1">
      <alignment horizontal="center"/>
    </xf>
    <xf numFmtId="0" fontId="0" fillId="34" borderId="0" xfId="0" applyFill="1" applyAlignment="1" applyProtection="1">
      <alignment horizontal="center"/>
    </xf>
    <xf numFmtId="0" fontId="0" fillId="34" borderId="1" xfId="0" applyFill="1" applyBorder="1"/>
    <xf numFmtId="169" fontId="1" fillId="34" borderId="1" xfId="28" applyNumberFormat="1" applyFont="1" applyFill="1" applyBorder="1" applyAlignment="1" applyProtection="1">
      <alignment horizontal="center"/>
    </xf>
    <xf numFmtId="169" fontId="0" fillId="0" borderId="1" xfId="0" applyNumberFormat="1" applyBorder="1" applyAlignment="1">
      <alignment horizontal="center"/>
    </xf>
    <xf numFmtId="169" fontId="0" fillId="34" borderId="1" xfId="0" applyNumberFormat="1" applyFill="1" applyBorder="1" applyAlignment="1" applyProtection="1">
      <alignment horizontal="center"/>
    </xf>
    <xf numFmtId="165" fontId="0" fillId="0" borderId="0" xfId="0" applyNumberFormat="1" applyFill="1" applyProtection="1"/>
    <xf numFmtId="0" fontId="0" fillId="0" borderId="0" xfId="0" applyFill="1" applyProtection="1"/>
    <xf numFmtId="49" fontId="0" fillId="0" borderId="0" xfId="0" applyNumberFormat="1" applyFill="1" applyAlignment="1" applyProtection="1">
      <alignment horizontal="right"/>
    </xf>
    <xf numFmtId="167" fontId="1" fillId="0" borderId="0" xfId="28" applyNumberFormat="1" applyFont="1" applyFill="1" applyProtection="1"/>
    <xf numFmtId="0" fontId="2" fillId="33" borderId="1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horizontal="right"/>
    </xf>
    <xf numFmtId="0" fontId="21" fillId="34" borderId="0" xfId="0" applyFont="1" applyFill="1" applyBorder="1" applyProtection="1"/>
    <xf numFmtId="166" fontId="21" fillId="34" borderId="0" xfId="0" applyNumberFormat="1" applyFont="1" applyFill="1" applyBorder="1" applyProtection="1"/>
    <xf numFmtId="1" fontId="23" fillId="34" borderId="0" xfId="0" applyNumberFormat="1" applyFont="1" applyFill="1" applyBorder="1" applyProtection="1"/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/>
    <xf numFmtId="49" fontId="0" fillId="33" borderId="23" xfId="0" applyNumberFormat="1" applyFill="1" applyBorder="1" applyAlignment="1" applyProtection="1">
      <alignment horizontal="left"/>
      <protection locked="0"/>
    </xf>
    <xf numFmtId="0" fontId="18" fillId="34" borderId="0" xfId="0" applyFont="1" applyFill="1" applyBorder="1" applyProtection="1"/>
    <xf numFmtId="0" fontId="0" fillId="0" borderId="0" xfId="0" applyFill="1" applyBorder="1" applyProtection="1"/>
    <xf numFmtId="167" fontId="5" fillId="34" borderId="0" xfId="28" applyNumberFormat="1" applyFont="1" applyFill="1" applyBorder="1"/>
    <xf numFmtId="167" fontId="5" fillId="34" borderId="0" xfId="28" applyNumberFormat="1" applyFont="1" applyFill="1" applyBorder="1" applyAlignment="1" applyProtection="1">
      <alignment horizontal="center"/>
    </xf>
    <xf numFmtId="169" fontId="0" fillId="34" borderId="0" xfId="0" applyNumberFormat="1" applyFill="1" applyBorder="1" applyAlignment="1">
      <alignment horizontal="center"/>
    </xf>
    <xf numFmtId="168" fontId="0" fillId="34" borderId="0" xfId="0" applyNumberFormat="1" applyFill="1" applyBorder="1"/>
    <xf numFmtId="167" fontId="1" fillId="34" borderId="0" xfId="28" applyNumberFormat="1" applyFont="1" applyFill="1" applyBorder="1" applyProtection="1"/>
    <xf numFmtId="1" fontId="0" fillId="34" borderId="23" xfId="0" applyNumberFormat="1" applyFill="1" applyBorder="1" applyProtection="1"/>
    <xf numFmtId="165" fontId="0" fillId="0" borderId="0" xfId="0" applyNumberFormat="1" applyFill="1" applyBorder="1" applyProtection="1"/>
    <xf numFmtId="0" fontId="0" fillId="33" borderId="0" xfId="0" applyFill="1" applyBorder="1" applyProtection="1"/>
    <xf numFmtId="0" fontId="0" fillId="33" borderId="0" xfId="0" applyFill="1" applyBorder="1"/>
    <xf numFmtId="49" fontId="0" fillId="33" borderId="0" xfId="0" applyNumberFormat="1" applyFill="1" applyBorder="1" applyAlignment="1" applyProtection="1">
      <alignment horizontal="right"/>
    </xf>
    <xf numFmtId="0" fontId="0" fillId="33" borderId="0" xfId="0" applyFill="1" applyBorder="1" applyAlignment="1" applyProtection="1">
      <alignment horizontal="left"/>
    </xf>
    <xf numFmtId="14" fontId="0" fillId="33" borderId="0" xfId="0" applyNumberFormat="1" applyFill="1" applyBorder="1"/>
    <xf numFmtId="0" fontId="0" fillId="33" borderId="0" xfId="0" applyFill="1" applyBorder="1" applyProtection="1">
      <protection locked="0"/>
    </xf>
    <xf numFmtId="1" fontId="0" fillId="33" borderId="0" xfId="0" applyNumberFormat="1" applyFill="1" applyBorder="1" applyProtection="1"/>
    <xf numFmtId="168" fontId="0" fillId="33" borderId="0" xfId="0" applyNumberFormat="1" applyFill="1" applyBorder="1"/>
    <xf numFmtId="168" fontId="0" fillId="33" borderId="0" xfId="0" applyNumberFormat="1" applyFill="1" applyBorder="1" applyProtection="1"/>
    <xf numFmtId="0" fontId="0" fillId="34" borderId="39" xfId="0" applyFill="1" applyBorder="1" applyProtection="1"/>
    <xf numFmtId="0" fontId="5" fillId="33" borderId="26" xfId="0" applyFont="1" applyFill="1" applyBorder="1" applyAlignment="1" applyProtection="1">
      <alignment horizontal="center"/>
    </xf>
    <xf numFmtId="49" fontId="5" fillId="33" borderId="26" xfId="0" applyNumberFormat="1" applyFont="1" applyFill="1" applyBorder="1" applyAlignment="1" applyProtection="1">
      <alignment horizontal="center"/>
    </xf>
    <xf numFmtId="1" fontId="5" fillId="33" borderId="1" xfId="0" applyNumberFormat="1" applyFont="1" applyFill="1" applyBorder="1" applyAlignment="1" applyProtection="1">
      <alignment horizontal="center" wrapText="1"/>
    </xf>
    <xf numFmtId="49" fontId="5" fillId="33" borderId="26" xfId="0" applyNumberFormat="1" applyFont="1" applyFill="1" applyBorder="1" applyAlignment="1" applyProtection="1">
      <alignment horizontal="center" wrapText="1"/>
    </xf>
    <xf numFmtId="0" fontId="0" fillId="35" borderId="1" xfId="0" applyFill="1" applyBorder="1" applyProtection="1"/>
    <xf numFmtId="0" fontId="5" fillId="33" borderId="1" xfId="0" applyFont="1" applyFill="1" applyBorder="1" applyAlignment="1" applyProtection="1">
      <alignment horizontal="center" wrapText="1"/>
    </xf>
    <xf numFmtId="0" fontId="0" fillId="34" borderId="0" xfId="0" applyFill="1" applyAlignment="1">
      <alignment horizontal="left"/>
    </xf>
    <xf numFmtId="0" fontId="0" fillId="34" borderId="0" xfId="0" applyNumberFormat="1" applyFill="1" applyAlignment="1">
      <alignment horizontal="left"/>
    </xf>
    <xf numFmtId="49" fontId="5" fillId="34" borderId="0" xfId="0" applyNumberFormat="1" applyFont="1" applyFill="1" applyAlignment="1" applyProtection="1">
      <alignment horizontal="left"/>
    </xf>
    <xf numFmtId="1" fontId="0" fillId="34" borderId="23" xfId="0" applyNumberFormat="1" applyFill="1" applyBorder="1" applyAlignment="1" applyProtection="1">
      <alignment horizontal="left"/>
    </xf>
    <xf numFmtId="1" fontId="5" fillId="34" borderId="23" xfId="0" applyNumberFormat="1" applyFont="1" applyFill="1" applyBorder="1" applyAlignment="1" applyProtection="1">
      <alignment horizontal="left"/>
    </xf>
    <xf numFmtId="0" fontId="0" fillId="34" borderId="1" xfId="0" applyFill="1" applyBorder="1" applyAlignment="1">
      <alignment vertical="center" wrapText="1"/>
    </xf>
    <xf numFmtId="49" fontId="0" fillId="34" borderId="0" xfId="0" applyNumberFormat="1" applyFill="1" applyAlignment="1">
      <alignment horizontal="left"/>
    </xf>
    <xf numFmtId="0" fontId="21" fillId="33" borderId="1" xfId="0" applyFont="1" applyFill="1" applyBorder="1"/>
    <xf numFmtId="1" fontId="5" fillId="33" borderId="25" xfId="0" applyNumberFormat="1" applyFont="1" applyFill="1" applyBorder="1" applyAlignment="1" applyProtection="1">
      <alignment horizontal="center"/>
    </xf>
    <xf numFmtId="0" fontId="22" fillId="33" borderId="2" xfId="0" applyFont="1" applyFill="1" applyBorder="1"/>
    <xf numFmtId="49" fontId="5" fillId="33" borderId="3" xfId="0" applyNumberFormat="1" applyFont="1" applyFill="1" applyBorder="1" applyAlignment="1">
      <alignment horizontal="left"/>
    </xf>
    <xf numFmtId="49" fontId="5" fillId="33" borderId="3" xfId="0" applyNumberFormat="1" applyFont="1" applyFill="1" applyBorder="1" applyAlignment="1">
      <alignment horizontal="right"/>
    </xf>
    <xf numFmtId="0" fontId="5" fillId="33" borderId="3" xfId="0" applyFont="1" applyFill="1" applyBorder="1"/>
    <xf numFmtId="0" fontId="5" fillId="33" borderId="27" xfId="0" applyFont="1" applyFill="1" applyBorder="1" applyAlignment="1">
      <alignment horizontal="right"/>
    </xf>
    <xf numFmtId="0" fontId="5" fillId="33" borderId="3" xfId="0" applyFont="1" applyFill="1" applyBorder="1" applyAlignment="1">
      <alignment horizontal="right"/>
    </xf>
    <xf numFmtId="1" fontId="2" fillId="33" borderId="17" xfId="0" applyNumberFormat="1" applyFont="1" applyFill="1" applyBorder="1" applyProtection="1"/>
    <xf numFmtId="0" fontId="22" fillId="33" borderId="18" xfId="0" applyFont="1" applyFill="1" applyBorder="1"/>
    <xf numFmtId="1" fontId="2" fillId="33" borderId="19" xfId="0" applyNumberFormat="1" applyFont="1" applyFill="1" applyBorder="1" applyProtection="1"/>
    <xf numFmtId="49" fontId="0" fillId="34" borderId="0" xfId="0" applyNumberFormat="1" applyFill="1" applyBorder="1" applyAlignment="1" applyProtection="1">
      <alignment horizontal="right"/>
    </xf>
    <xf numFmtId="0" fontId="0" fillId="34" borderId="0" xfId="0" applyFill="1" applyBorder="1" applyAlignment="1" applyProtection="1">
      <alignment horizontal="left"/>
    </xf>
    <xf numFmtId="14" fontId="0" fillId="34" borderId="0" xfId="0" applyNumberFormat="1" applyFill="1" applyBorder="1"/>
    <xf numFmtId="0" fontId="0" fillId="34" borderId="0" xfId="0" applyFill="1" applyBorder="1" applyProtection="1">
      <protection locked="0"/>
    </xf>
    <xf numFmtId="1" fontId="0" fillId="34" borderId="0" xfId="0" applyNumberFormat="1" applyFill="1" applyBorder="1" applyProtection="1"/>
    <xf numFmtId="168" fontId="0" fillId="34" borderId="0" xfId="0" applyNumberFormat="1" applyFill="1" applyBorder="1" applyProtection="1"/>
    <xf numFmtId="49" fontId="5" fillId="33" borderId="19" xfId="0" applyNumberFormat="1" applyFont="1" applyFill="1" applyBorder="1" applyAlignment="1" applyProtection="1">
      <alignment horizontal="right" vertical="center"/>
    </xf>
    <xf numFmtId="49" fontId="5" fillId="33" borderId="19" xfId="0" applyNumberFormat="1" applyFont="1" applyFill="1" applyBorder="1" applyAlignment="1" applyProtection="1">
      <alignment horizontal="right"/>
    </xf>
    <xf numFmtId="49" fontId="5" fillId="33" borderId="22" xfId="0" applyNumberFormat="1" applyFont="1" applyFill="1" applyBorder="1" applyAlignment="1" applyProtection="1">
      <alignment horizontal="right"/>
    </xf>
    <xf numFmtId="0" fontId="0" fillId="34" borderId="1" xfId="0" applyFill="1" applyBorder="1" applyAlignment="1" applyProtection="1">
      <alignment horizontal="center"/>
    </xf>
    <xf numFmtId="49" fontId="0" fillId="34" borderId="1" xfId="0" applyNumberFormat="1" applyFill="1" applyBorder="1"/>
    <xf numFmtId="0" fontId="0" fillId="0" borderId="1" xfId="0" applyBorder="1"/>
    <xf numFmtId="1" fontId="0" fillId="34" borderId="0" xfId="0" applyNumberFormat="1" applyFill="1" applyBorder="1" applyAlignment="1" applyProtection="1">
      <alignment horizontal="left"/>
    </xf>
    <xf numFmtId="1" fontId="0" fillId="34" borderId="0" xfId="0" applyNumberFormat="1" applyFill="1" applyAlignment="1">
      <alignment horizontal="left"/>
    </xf>
    <xf numFmtId="0" fontId="0" fillId="34" borderId="1" xfId="0" applyFill="1" applyBorder="1" applyProtection="1"/>
    <xf numFmtId="49" fontId="0" fillId="34" borderId="1" xfId="0" applyNumberFormat="1" applyFill="1" applyBorder="1" applyAlignment="1" applyProtection="1">
      <alignment horizontal="left"/>
    </xf>
    <xf numFmtId="14" fontId="0" fillId="34" borderId="1" xfId="0" applyNumberFormat="1" applyFill="1" applyBorder="1"/>
    <xf numFmtId="0" fontId="0" fillId="34" borderId="23" xfId="0" applyFill="1" applyBorder="1" applyProtection="1"/>
    <xf numFmtId="49" fontId="0" fillId="34" borderId="23" xfId="0" applyNumberFormat="1" applyFill="1" applyBorder="1" applyAlignment="1" applyProtection="1">
      <alignment horizontal="left"/>
    </xf>
    <xf numFmtId="0" fontId="0" fillId="34" borderId="23" xfId="0" applyFill="1" applyBorder="1" applyAlignment="1" applyProtection="1">
      <alignment horizontal="left"/>
    </xf>
    <xf numFmtId="0" fontId="0" fillId="34" borderId="23" xfId="0" applyFill="1" applyBorder="1"/>
    <xf numFmtId="0" fontId="0" fillId="34" borderId="1" xfId="0" applyFill="1" applyBorder="1" applyProtection="1">
      <protection locked="0"/>
    </xf>
    <xf numFmtId="49" fontId="0" fillId="0" borderId="1" xfId="0" applyNumberFormat="1" applyFill="1" applyBorder="1"/>
    <xf numFmtId="0" fontId="0" fillId="0" borderId="1" xfId="0" applyFill="1" applyBorder="1" applyProtection="1">
      <protection locked="0"/>
    </xf>
    <xf numFmtId="49" fontId="0" fillId="0" borderId="23" xfId="0" applyNumberFormat="1" applyFill="1" applyBorder="1"/>
    <xf numFmtId="14" fontId="21" fillId="36" borderId="1" xfId="0" applyNumberFormat="1" applyFont="1" applyFill="1" applyBorder="1" applyAlignment="1" applyProtection="1">
      <alignment horizontal="center"/>
    </xf>
    <xf numFmtId="49" fontId="0" fillId="34" borderId="2" xfId="0" applyNumberFormat="1" applyFill="1" applyBorder="1" applyAlignment="1" applyProtection="1">
      <alignment horizontal="center" vertical="top" wrapText="1"/>
      <protection locked="0"/>
    </xf>
    <xf numFmtId="49" fontId="0" fillId="34" borderId="17" xfId="0" applyNumberFormat="1" applyFill="1" applyBorder="1" applyAlignment="1" applyProtection="1">
      <alignment horizontal="center" vertical="top" wrapText="1"/>
      <protection locked="0"/>
    </xf>
    <xf numFmtId="49" fontId="0" fillId="34" borderId="18" xfId="0" applyNumberFormat="1" applyFill="1" applyBorder="1" applyAlignment="1" applyProtection="1">
      <alignment horizontal="center" vertical="top" wrapText="1"/>
      <protection locked="0"/>
    </xf>
    <xf numFmtId="49" fontId="0" fillId="34" borderId="19" xfId="0" applyNumberFormat="1" applyFill="1" applyBorder="1" applyAlignment="1" applyProtection="1">
      <alignment horizontal="center" vertical="top" wrapText="1"/>
      <protection locked="0"/>
    </xf>
    <xf numFmtId="49" fontId="0" fillId="34" borderId="20" xfId="0" applyNumberFormat="1" applyFill="1" applyBorder="1" applyAlignment="1" applyProtection="1">
      <alignment horizontal="center" vertical="top" wrapText="1"/>
      <protection locked="0"/>
    </xf>
    <xf numFmtId="49" fontId="0" fillId="34" borderId="22" xfId="0" applyNumberFormat="1" applyFill="1" applyBorder="1" applyAlignment="1" applyProtection="1">
      <alignment horizontal="center" vertical="top" wrapText="1"/>
      <protection locked="0"/>
    </xf>
    <xf numFmtId="0" fontId="0" fillId="34" borderId="2" xfId="0" applyNumberFormat="1" applyFill="1" applyBorder="1" applyAlignment="1" applyProtection="1">
      <alignment horizontal="left" vertical="top" wrapText="1"/>
    </xf>
    <xf numFmtId="0" fontId="0" fillId="34" borderId="3" xfId="0" applyNumberFormat="1" applyFill="1" applyBorder="1" applyAlignment="1" applyProtection="1">
      <alignment horizontal="left" vertical="top" wrapText="1"/>
    </xf>
    <xf numFmtId="0" fontId="0" fillId="34" borderId="17" xfId="0" applyNumberFormat="1" applyFill="1" applyBorder="1" applyAlignment="1" applyProtection="1">
      <alignment horizontal="left" vertical="top" wrapText="1"/>
    </xf>
    <xf numFmtId="0" fontId="0" fillId="34" borderId="18" xfId="0" applyNumberFormat="1" applyFill="1" applyBorder="1" applyAlignment="1" applyProtection="1">
      <alignment horizontal="left" vertical="top" wrapText="1"/>
    </xf>
    <xf numFmtId="0" fontId="0" fillId="34" borderId="0" xfId="0" applyNumberFormat="1" applyFill="1" applyBorder="1" applyAlignment="1" applyProtection="1">
      <alignment horizontal="left" vertical="top" wrapText="1"/>
    </xf>
    <xf numFmtId="0" fontId="0" fillId="34" borderId="19" xfId="0" applyNumberFormat="1" applyFill="1" applyBorder="1" applyAlignment="1" applyProtection="1">
      <alignment horizontal="left" vertical="top" wrapText="1"/>
    </xf>
    <xf numFmtId="0" fontId="0" fillId="34" borderId="20" xfId="0" applyNumberFormat="1" applyFill="1" applyBorder="1" applyAlignment="1" applyProtection="1">
      <alignment horizontal="left" vertical="top" wrapText="1"/>
    </xf>
    <xf numFmtId="0" fontId="0" fillId="34" borderId="21" xfId="0" applyNumberFormat="1" applyFill="1" applyBorder="1" applyAlignment="1" applyProtection="1">
      <alignment horizontal="left" vertical="top" wrapText="1"/>
    </xf>
    <xf numFmtId="0" fontId="0" fillId="34" borderId="22" xfId="0" applyNumberFormat="1" applyFill="1" applyBorder="1" applyAlignment="1" applyProtection="1">
      <alignment horizontal="left" vertical="top" wrapText="1"/>
    </xf>
  </cellXfs>
  <cellStyles count="46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Currency" xfId="28" builtinId="4"/>
    <cellStyle name="Normal" xfId="0" builtinId="0"/>
    <cellStyle name="Normal 2" xfId="38"/>
    <cellStyle name="Normal 2 2" xfId="45"/>
    <cellStyle name="Normal 3" xfId="44"/>
    <cellStyle name="הדגשה1" xfId="19" builtinId="29" customBuiltin="1"/>
    <cellStyle name="הדגשה2" xfId="20" builtinId="33" customBuiltin="1"/>
    <cellStyle name="הדגשה3" xfId="21" builtinId="37" customBuiltin="1"/>
    <cellStyle name="הדגשה4" xfId="22" builtinId="41" customBuiltin="1"/>
    <cellStyle name="הדגשה5" xfId="23" builtinId="45" customBuiltin="1"/>
    <cellStyle name="הדגשה6" xfId="24" builtinId="49" customBuiltin="1"/>
    <cellStyle name="הערה" xfId="39" builtinId="10" customBuiltin="1"/>
    <cellStyle name="חישוב" xfId="26" builtinId="22" customBuiltin="1"/>
    <cellStyle name="טוב" xfId="30" builtinId="26" customBuiltin="1"/>
    <cellStyle name="טקסט אזהרה" xfId="43" builtinId="11" customBuiltin="1"/>
    <cellStyle name="טקסט הסברי" xfId="29" builtinId="53" customBuiltin="1"/>
    <cellStyle name="כותרת" xfId="41" builtinId="15" customBuiltin="1"/>
    <cellStyle name="כותרת 1" xfId="31" builtinId="16" customBuiltin="1"/>
    <cellStyle name="כותרת 2" xfId="32" builtinId="17" customBuiltin="1"/>
    <cellStyle name="כותרת 3" xfId="33" builtinId="18" customBuiltin="1"/>
    <cellStyle name="כותרת 4" xfId="34" builtinId="19" customBuiltin="1"/>
    <cellStyle name="ניטראלי" xfId="37" builtinId="28" customBuiltin="1"/>
    <cellStyle name="סה&quot;כ" xfId="42" builtinId="25" customBuiltin="1"/>
    <cellStyle name="פלט" xfId="40" builtinId="21" customBuiltin="1"/>
    <cellStyle name="קלט" xfId="35" builtinId="20" customBuiltin="1"/>
    <cellStyle name="רע" xfId="25" builtinId="27" customBuiltin="1"/>
    <cellStyle name="תא מסומן" xfId="27" builtinId="23" customBuiltin="1"/>
    <cellStyle name="תא מקושר" xfId="36" builtinId="24" customBuiltin="1"/>
  </cellStyles>
  <dxfs count="21"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color theme="0"/>
      </font>
    </dxf>
    <dxf>
      <font>
        <b/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 patternType="solid">
          <bgColor theme="1"/>
        </patternFill>
      </fill>
    </dxf>
    <dxf>
      <font>
        <b/>
        <color theme="0" tint="-4.9989318521683403E-2"/>
      </font>
      <fill>
        <patternFill patternType="solid">
          <bgColor theme="1"/>
        </patternFill>
      </fill>
    </dxf>
    <dxf>
      <font>
        <b/>
        <color theme="0" tint="-4.9989318521683403E-2"/>
      </font>
      <fill>
        <patternFill patternType="solid">
          <bgColor theme="1"/>
        </patternFill>
      </fill>
    </dxf>
    <dxf>
      <font>
        <b/>
        <color theme="0" tint="-4.9989318521683403E-2"/>
      </font>
      <fill>
        <patternFill patternType="solid">
          <bgColor theme="1"/>
        </patternFill>
      </fill>
    </dxf>
    <dxf>
      <font>
        <b/>
        <color theme="0"/>
      </font>
      <fill>
        <patternFill patternType="solid">
          <bgColor theme="1"/>
        </patternFill>
      </fill>
    </dxf>
    <dxf>
      <font>
        <b/>
        <color theme="0"/>
      </font>
      <fill>
        <patternFill patternType="solid">
          <bgColor theme="1"/>
        </patternFill>
      </fill>
    </dxf>
    <dxf>
      <font>
        <b/>
        <color theme="0"/>
      </font>
      <fill>
        <patternFill patternType="solid">
          <bgColor theme="1"/>
        </patternFill>
      </fill>
    </dxf>
    <dxf>
      <font>
        <b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354555</xdr:colOff>
      <xdr:row>0</xdr:row>
      <xdr:rowOff>65890</xdr:rowOff>
    </xdr:from>
    <xdr:to>
      <xdr:col>32</xdr:col>
      <xdr:colOff>182433</xdr:colOff>
      <xdr:row>2</xdr:row>
      <xdr:rowOff>161365</xdr:rowOff>
    </xdr:to>
    <xdr:pic>
      <xdr:nvPicPr>
        <xdr:cNvPr id="103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08084" y="65890"/>
          <a:ext cx="1369807" cy="57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236220</xdr:colOff>
      <xdr:row>0</xdr:row>
      <xdr:rowOff>76200</xdr:rowOff>
    </xdr:from>
    <xdr:to>
      <xdr:col>37</xdr:col>
      <xdr:colOff>114300</xdr:colOff>
      <xdr:row>2</xdr:row>
      <xdr:rowOff>167640</xdr:rowOff>
    </xdr:to>
    <xdr:pic>
      <xdr:nvPicPr>
        <xdr:cNvPr id="206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758160" y="76200"/>
          <a:ext cx="1409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E1.inov-8/AppData/Local/Microsoft/Windows/Temporary%20Internet%20Files/Content.Outlook/PK44DW4N/Order-Form-Customers-GBP-Gold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Y1" refreshedDate="41807.655011342591" createdVersion="1" refreshedVersion="4" recordCount="1623" upgradeOnRefresh="1">
  <cacheSource type="worksheet">
    <worksheetSource ref="A10:I4054" sheet="Order Form" r:id="rId2"/>
  </cacheSource>
  <cacheFields count="9">
    <cacheField name="Product ID" numFmtId="0">
      <sharedItems containsString="0" containsBlank="1" containsNumber="1" containsInteger="1" minValue="5050973438" maxValue="5054167337" count="228">
        <n v="5050973597"/>
        <n v="5050973507"/>
        <n v="5050973910"/>
        <n v="5050973508"/>
        <n v="5050973911"/>
        <n v="5050973815"/>
        <n v="5050973932"/>
        <n v="5054167224"/>
        <n v="5054167186"/>
        <n v="5054167254"/>
        <n v="5050973961"/>
        <n v="5050973973"/>
        <n v="5050973974"/>
        <n v="5054167253"/>
        <n v="5050973958"/>
        <n v="5050973976"/>
        <n v="5050973977"/>
        <n v="5054167306"/>
        <n v="5054167307"/>
        <n v="5054167284"/>
        <n v="5054167285"/>
        <n v="5054167303"/>
        <n v="5054167305"/>
        <n v="5054167281"/>
        <n v="5054167283"/>
        <n v="5050973999"/>
        <n v="5054167042"/>
        <n v="5054167314"/>
        <n v="5054167292"/>
        <n v="5054167311"/>
        <n v="5054167312"/>
        <n v="5054167289"/>
        <n v="5054167290"/>
        <n v="5054167308"/>
        <n v="5054167310"/>
        <n v="5054167286"/>
        <n v="5054167288"/>
        <n v="5050973820"/>
        <n v="5050973949"/>
        <n v="5050973939"/>
        <n v="5050973438"/>
        <n v="5050973805"/>
        <n v="5054167090"/>
        <n v="5054167205"/>
        <n v="5054167208"/>
        <n v="5054167206"/>
        <n v="5054167093"/>
        <n v="5054167204"/>
        <n v="5054167203"/>
        <n v="5054167202"/>
        <n v="5054167199"/>
        <n v="5054167200"/>
        <n v="5054167187"/>
        <n v="5054167188"/>
        <n v="5054167190"/>
        <n v="5054167189"/>
        <n v="5054167088"/>
        <n v="5054167197"/>
        <n v="5054167196"/>
        <n v="5054167195"/>
        <n v="5054167089"/>
        <n v="5054167192"/>
        <n v="5054167194"/>
        <n v="5054167193"/>
        <n v="5050973722"/>
        <n v="5050973838"/>
        <n v="5054167092"/>
        <n v="5054167074"/>
        <n v="5050973770"/>
        <n v="5054167076"/>
        <n v="5054167075"/>
        <n v="5050973721"/>
        <n v="5054167111"/>
        <n v="5054167112"/>
        <n v="5054167266"/>
        <n v="5054167330"/>
        <n v="5054167323"/>
        <n v="5054167267"/>
        <n v="5054167256"/>
        <n v="5050973950"/>
        <n v="5050973951"/>
        <n v="5054167001"/>
        <n v="5054167002"/>
        <n v="5054167263"/>
        <n v="5054167265"/>
        <n v="5054167275"/>
        <n v="5054167274"/>
        <n v="5054167273"/>
        <n v="5054167272"/>
        <n v="5054167262"/>
        <n v="5054167261"/>
        <n v="5054167259"/>
        <n v="5054167325"/>
        <n v="5050973811"/>
        <n v="5050973810"/>
        <n v="5050973664"/>
        <n v="5050973804"/>
        <n v="5050973516"/>
        <n v="5050973509"/>
        <n v="5050973513"/>
        <n v="5050973510"/>
        <n v="5050973514"/>
        <n v="5050973515"/>
        <n v="5050973512"/>
        <n v="5050973511"/>
        <n v="5050973942"/>
        <n v="5054167163"/>
        <n v="5054167164"/>
        <n v="5050973676"/>
        <n v="5050973675"/>
        <n v="5050973716"/>
        <n v="5054167166"/>
        <n v="5050973828"/>
        <n v="5054167337"/>
        <n v="5054167225"/>
        <n v="5054167226"/>
        <n v="5054167319"/>
        <n v="5050973967"/>
        <n v="5050973968"/>
        <n v="5050973842"/>
        <n v="5054167248"/>
        <n v="5050973862"/>
        <n v="5050973962"/>
        <n v="5050973861"/>
        <n v="5050973840"/>
        <n v="5054167247"/>
        <n v="5054167229"/>
        <n v="5050973994"/>
        <n v="5050973847"/>
        <n v="5050973860"/>
        <n v="5050973972"/>
        <n v="5054167230"/>
        <n v="5050973965"/>
        <n v="5050973846"/>
        <n v="5050973841"/>
        <n v="5050973793"/>
        <n v="5050973964"/>
        <n v="5050973954"/>
        <n v="5054167250"/>
        <n v="5054167316"/>
        <n v="5054167294"/>
        <n v="5050973969"/>
        <n v="5050973970"/>
        <n v="5050973844"/>
        <n v="5054167249"/>
        <n v="5054167227"/>
        <n v="5054167297"/>
        <n v="5054167300"/>
        <n v="5054167280"/>
        <n v="5054167298"/>
        <n v="5054167276"/>
        <n v="5054167315"/>
        <n v="5054167293"/>
        <n v="5054167317"/>
        <n v="5054167295"/>
        <n v="5054167233"/>
        <n v="5054167096"/>
        <n v="5054167097"/>
        <n v="5054167098"/>
        <n v="5050973808"/>
        <n v="5050973806"/>
        <n v="5054167232"/>
        <n v="5050973807"/>
        <n v="5054167237"/>
        <n v="5054167236"/>
        <n v="5054167183"/>
        <n v="5054167182"/>
        <n v="5054167185"/>
        <n v="5054167184"/>
        <n v="5054167056"/>
        <n v="5054167054"/>
        <n v="5054167181"/>
        <n v="5054167055"/>
        <n v="5054167057"/>
        <n v="5054167235"/>
        <n v="5054167234"/>
        <n v="5050973947"/>
        <n v="5050973943"/>
        <n v="5050973944"/>
        <n v="5050973945"/>
        <n v="5050973946"/>
        <n v="5054167296"/>
        <n v="5050973953"/>
        <n v="5054167318"/>
        <n v="5054167302"/>
        <n v="5054167299"/>
        <n v="5050973670"/>
        <n v="5050973672"/>
        <n v="5050973824"/>
        <n v="5054167243"/>
        <n v="5050973671"/>
        <n v="5050973674"/>
        <n v="5050973826"/>
        <n v="5054167245"/>
        <n v="5050973673"/>
        <n v="5050973668"/>
        <n v="5054167170"/>
        <n v="5054167169"/>
        <n v="5054167171"/>
        <n v="5054167172"/>
        <n v="5054167052"/>
        <n v="5054167053"/>
        <n v="5054167167"/>
        <n v="5054167168"/>
        <n v="5054167238"/>
        <n v="5054167239"/>
        <n v="5054167173"/>
        <n v="5054167178"/>
        <n v="5054167174"/>
        <n v="5054167175"/>
        <n v="5054167179"/>
        <n v="5054167176"/>
        <n v="5054167177"/>
        <n v="5054167180"/>
        <n v="5050973669"/>
        <n v="5054167240"/>
        <n v="5054167241"/>
        <n v="5054167162"/>
        <n v="5054167165"/>
        <n v="5050973715"/>
        <n v="5054167043"/>
        <n v="5054167161"/>
        <m/>
        <n v="5050973957" u="1"/>
        <n v="5050973960" u="1"/>
        <n v="5050973863" u="1"/>
        <n v="5054167326" u="1"/>
        <n v="5054167270" u="1"/>
      </sharedItems>
    </cacheField>
    <cacheField name="Product Name" numFmtId="0">
      <sharedItems containsBlank="1" count="440">
        <s v="2L Shape Shift Reservoir"/>
        <s v="3mm Natural Footbed Blue/Lime SS13"/>
        <s v="3mm Precision Footbed Black/Red SS14"/>
        <s v="6mm Natural Footbed Blue/Orange SS13"/>
        <s v="6mm Precision Footbed Black/Blue SS14"/>
        <s v="Arm Warmers Black/Grey SS14"/>
        <s v="Bare-Grip (P) 200 Blue/Lime AW14"/>
        <s v="Bare-XF 210 (S) MENS Thyme/Black/Orange SS15"/>
        <s v="Bare-XF 210 (S) WMNS Green/Blue/Yellow SS15"/>
        <s v="Base Elite 115 Merino SS M - Blue/Red SS15"/>
        <s v="Base Elite 115 Merino SS M - Red/Blue AW14"/>
        <s v="Base Elite 125 Merino LS W - Barberry/Turq AW14"/>
        <s v="Base Elite 125 Merino LS W - Turq/Barberry AW14"/>
        <s v="Base Elite 150 Merino LS M - Blue/Red SS15"/>
        <s v="Base Elite 150 Merino LS M - Red/Blue AW14"/>
        <s v="Base Elite 95 Merino SS W - Barberry/Turq AW14"/>
        <s v="Base Elite 95 Merino SS W - Turq/Barberry AW14"/>
        <s v="Base Elite LS M - Phantom/Black SS15"/>
        <s v="Base Elite LS M - Red SS15"/>
        <s v="Base Elite LS W - Barberry SS15"/>
        <s v="Base Elite LS W - Phantom/Black SS15"/>
        <s v="Base Elite LSZ M - Phantom/Black SS15"/>
        <s v="Base Elite LSZ M - Red SS15"/>
        <s v="Base Elite LSZ W - Barberry SS15"/>
        <s v="Base Elite LSZ W - Phantom/Black SS15"/>
        <s v="Base Elite Seamless Boxer M - Black AW14"/>
        <s v="Base Elite Seamless Brief W - Black AW14"/>
        <s v="Base Elite Singlet M - Red SS15"/>
        <s v="Base Elite Singlet W - Barberry SS15"/>
        <s v="Base Elite SS M - Phantom/Black SS15"/>
        <s v="Base Elite SS M - Red SS15"/>
        <s v="Base Elite SS W - Barberry SS15"/>
        <s v="Base Elite SS W - Phantom/Black SS15"/>
        <s v="Base Elite SSZ M - Phantom/Black SS15"/>
        <s v="Base Elite SSZ M - Red SS15"/>
        <s v="Base Elite SSZ W - Barberry SS15"/>
        <s v="Base Elite SSZ W - Phantom/Black SS15"/>
        <s v="Bottle - Clear/Black SS14"/>
        <s v="Calf Guards - Black/White AW14"/>
        <s v="Carry On - Black/Red SS14"/>
        <s v="Debris Gaiter 32 Black/White"/>
        <s v="Duffel Black/Red SS14"/>
        <s v="F-Lite 195 (P) Black/White AW14"/>
        <s v="F-Lite 195 (P) WMNS Berry/Yellow SS15"/>
        <s v="F-Lite 195 (P) WMNS Blue/Berry SS15"/>
        <s v="F-Lite 195 (P) WMNS Grey/Blue SS15"/>
        <s v="F-Lite 195 (S) Black/White AW14"/>
        <s v="F-Lite 195 (S) MENS Black/Yellow SS15"/>
        <s v="F-Lite 195 (S) MENS Blue/Chilli/White SS15"/>
        <s v="F-Lite 195 (S) MENS White/Blue SS15"/>
        <s v="F-Lite 230 (P) MENS Black/White/Gum SS15"/>
        <s v="F-Lite 230 (P) WMNS Grey/White/Green SS15"/>
        <s v="F-Lite 235 (S) MENS Black/Yellow SS15"/>
        <s v="F-Lite 235 (S) MENS Chilli/Blue SS15"/>
        <s v="F-Lite 235 (S) WMNS Blue/Pink SS15"/>
        <s v="F-Lite 235 (S) WMNS Purple/Yellow SS15"/>
        <s v="F-Lite 240 (P) Black/White AW14"/>
        <s v="F-Lite 240 (P) WMNS Green/Blue/Yellow SS15"/>
        <s v="F-Lite 240 (P) WMNS Grey/Pink/White SS15"/>
        <s v="F-Lite 240 (P) WMNS Purple/Pink/Blue SS15"/>
        <s v="F-Lite 240 (S) Black/White AW14"/>
        <s v="F-Lite 240 (S) MENS Chilli/Charcoal SS15"/>
        <s v="F-Lite 240 (S) MENS Grey/Yellow/Blue SS15"/>
        <s v="F-Lite 240 (S) MENS Thyme/Black/Orange SS15"/>
        <s v="FastLift 315 Black/Pink/Green AW13"/>
        <s v="FastLift 315 Grape/Atlantis SS14"/>
        <s v="FastLift 335 (S) MENS Blue/White AW14"/>
        <s v="FastLift 335 (S) MENS Forrest/Black/Red/Lime AW14"/>
        <s v="FastLift 335 (S) MENS Lime/Black/Red SS14"/>
        <s v="FastLift 335 (S) WMNS Pink/Purple/Blue AW14"/>
        <s v="FastLift 335 (S) WMNS Teal/Flame AW14"/>
        <s v="FastLift 335 Black/Red/Carbon AW13"/>
        <s v="FastLift 370 (S) MENS  BOA Black AW14"/>
        <s v="FastLift 370 (S) WMNS  BOA Pink AW14"/>
        <s v="FF Bra Top W - Black SS15"/>
        <s v="FF Competition Short M - Phantom/Jet Black SS15"/>
        <s v="FF Competition 3QTR Tight W - Black SS15"/>
        <s v="FF Hoodie LSZ M - Chilli Pepper SS15"/>
        <s v="FF Hoodie LSZ W - Phantom SS15"/>
        <s v="FF Long - Black/Grey AW14"/>
        <s v="FF Long - Blue/Blue AW14"/>
        <s v="FF Seamless Tee M - Chilli AW14"/>
        <s v="FF Seamless Tee M - Raven AW14"/>
        <s v="FF Tri Tank W - HardFastNatural - Phantom SS15"/>
        <s v="FF Tri Tank W - HardFastNatural - Turquoise SS15"/>
        <s v="FF Tri Tee M - Inov8 Block - Phantom SS15"/>
        <s v="FF Tri Tee M - Inov8 Edge - Chilli Pepper SS15"/>
        <s v="FF Tri Tee M - Inov8 Edge - Skydiver SS15"/>
        <s v="FF Tri Tee M - Pain - Phantom SS15"/>
        <s v="FF Tri Tee W - Inov8 Block - Phantom SS15"/>
        <s v="FF Tri Tee W - Inov8 Edge - Turquoise SS15"/>
        <s v="FF Tri Tee W - Pain - Phantom SS15"/>
        <s v="FF Workout Short W - Black SS15"/>
        <s v="Hot Peak 40 Blue/Pink SS14"/>
        <s v="Hot Peak 40 Red/Black SS14"/>
        <s v="Hot Peak 40 White/Grey AW13"/>
        <s v="Kit Bag - Black/Grey SS14"/>
        <s v="Laces - Amber SS13"/>
        <s v="Laces - Black SS13"/>
        <s v="Laces - Blue SS13"/>
        <s v="Laces - Grey SS13"/>
        <s v="Laces - Lime SS13"/>
        <s v="Laces - Pink SS13"/>
        <s v="Laces - Red SS13"/>
        <s v="Laces - White SS13"/>
        <s v="Merino Wrag Black/Red AW14"/>
        <s v="Mudclaw 265 (P) Blue/Black SS15"/>
        <s v="Mudclaw 300 (P) Blue/Red SS15"/>
        <s v="Mudsoc High - Grey/Black AW13"/>
        <s v="Mudsoc Mid - Grey/Black AW13"/>
        <s v="Oroc 280 (P) Black/Blue/Lime AW13"/>
        <s v="Oroc 300 (P) Black/White SS15"/>
        <s v="Prosoc High Pink/Blue &amp; Black/Blue SS14"/>
        <s v="Prosoc High Red/Red - Blue/Blue SS15"/>
        <s v="Race Elite Vest Black/Black SS15"/>
        <s v="Race Elite Vest Blue/Red SS15"/>
        <s v="Race Elite 10&quot; Trail Shorts M - Black SS15"/>
        <s v="Race Elite 100 Windshell W - Barberry/Turq AW14"/>
        <s v="Race Elite 100 Windshell W - Turq/Barberry AW14"/>
        <s v="Race Elite 105 Windshell - Black/Red SS14"/>
        <s v="Race Elite 105 Windshell - Blue/Red SS15"/>
        <s v="Race Elite 125 Racer Short - Black SS14"/>
        <s v="Race Elite 140 Stormshell W - Barberry/Turq AW14"/>
        <s v="Race Elite 140 Trail Short - Black SS14"/>
        <s v="Race Elite 150 Stormshell - Black/Red SS14"/>
        <s v="Race Elite 150 Stormshell - Blue/Red SS15"/>
        <s v="Race Elite 16 Black/Black SS15"/>
        <s v="Race Elite 180 Trail Short W - Black AW14"/>
        <s v="Race Elite 185 Thermomid - Black/Red SS14"/>
        <s v="Race Elite 210 Trail Short - Black SS14"/>
        <s v="Race Elite 220 Thermoshell W - Barb/Blk/Turq AW14"/>
        <s v="Race Elite 24 Black/Black SS15"/>
        <s v="Race Elite 250 Softshell W - Blk/Turq AW14"/>
        <s v="Race Elite 260 Thermoshell - Black/Red SS14"/>
        <s v="Race Elite 275 Softshell - Black/Red SS14"/>
        <s v="Race Elite 3 Black/Red SS14"/>
        <s v="Race Elite 300 Softshell W - Turq/Blk/Barb AW14"/>
        <s v="Race Elite 315 Softshell Pro M - Blk/Blk/Red AW14"/>
        <s v="Race Elite 315 Softshell Pro M - Blu/Blk/Red SS15"/>
        <s v="Race Elite 3QTR M - Black SS15"/>
        <s v="Race Elite 3QTR W - Black SS15"/>
        <s v="Race Elite 60 Windshell W - Barberry/Turq AW14"/>
        <s v="Race Elite 60 Windshell W - Turq/Barberry AW14"/>
        <s v="Race Elite 70 Windshell - Black/Red SS14"/>
        <s v="Race Elite 70 Windshell - Blue/Red SS15"/>
        <s v="Race Elite 8 Black/Black SS15"/>
        <s v="Race Elite Bra Top W - Black SS15"/>
        <s v="Race Elite Racepant M - Black SS15"/>
        <s v="Race Elite Racepant W - Black SS15"/>
        <s v="Race Elite Raceshell FZ M - Red/Black SS15"/>
        <s v="Race Elite Raceshell FZ W - Turquoise/Black SS15"/>
        <s v="Race Elite Tight M - Black SS15"/>
        <s v="Race Elite Tight W - Black SS15"/>
        <s v="Race Elite Ultra Short M - Black SS15"/>
        <s v="Race Elite Ultra Short W - Black SS15"/>
        <s v="Race Ultra Belt Black/Black SS15"/>
        <s v="Race Ultra Gaiter Black/White AW14"/>
        <s v="Race Ultra Gaiter Navy/Lime AW14"/>
        <s v="Race Ultra Gaiter Purple/Teal AW14"/>
        <s v="Race Ultra Vest Black/Red SS14"/>
        <s v="Race Ultra 0.25 Black/Red SS14"/>
        <s v="Race Ultra 0.5 Black/Black SS15"/>
        <s v="Race Ultra 1 Black/Red SS14"/>
        <s v="Race Ultra 10 M/L Black/Red SS15"/>
        <s v="Race Ultra 10 S/M Black/Red SS15"/>
        <s v="Race Ultra 270 (S) MENS Black/White/Green SS15"/>
        <s v="Race Ultra 270 (S) MENS Red/Yellow/Blue SS15"/>
        <s v="Race Ultra 270 (S) WMNS Pink/Berry/Blue SS15"/>
        <s v="Race Ultra 270 (S) WMNS Purple/Blue/Grey SS15"/>
        <s v="Race Ultra 290 (S) MENS Black/Blue AW14"/>
        <s v="Race Ultra 290 (S) MENS Navy/Lime AW14"/>
        <s v="Race Ultra 290 (S) MENS Red/Black SS15"/>
        <s v="Race Ultra 290 (S) WMNS Purple/Teal AW14"/>
        <s v="Race Ultra 290 (S) WMNS Raven/Ocean AW14"/>
        <s v="Race Ultra 5 M/L Black/Red SS15"/>
        <s v="Race Ultra 5 S/M Black/Red SS15"/>
        <s v="Race Ultra High - Black/White AW14"/>
        <s v="Race Ultra Low - Black/White AW14"/>
        <s v="Race Ultra Low - White/Grey AW14"/>
        <s v="Race Ultra Mid - Black/White AW14"/>
        <s v="Race Ultra Mid - White/Grey AW14"/>
        <s v="Race Ultra Skort W - Black SS15"/>
        <s v="Race Ultra Sleeve - Black/White AW14"/>
        <s v="Race Ultra Twin Short M - Black SS15"/>
        <s v="Race Ultrapant U - Gargoyle Transparent SS15"/>
        <s v="Race Ultrashell HZ U - Gargoyle Transparent SS15"/>
        <s v="Raceglove Black/White AW13"/>
        <s v="RaceSoc Low - Grey/Black AW13"/>
        <s v="RaceSoc Low - Pink/Blue &amp; Black/Blue SS14"/>
        <s v="RaceSoc Low - Red/Red &amp; Blue/Blue SS15"/>
        <s v="RaceSoc Low - White/Grey AW13"/>
        <s v="RaceSoc Mid - Grey/Black AW13"/>
        <s v="RaceSoc Mid - Pink/Blue &amp; Black/Blue SS14"/>
        <s v="RaceSoc Mid - Red/Red &amp; Blue/Blue SS15"/>
        <s v="RaceSoc Mid - White/Grey AW13"/>
        <s v="Rain Peak 45 Black/Grey AW13"/>
        <s v="Roclite 280 (S) MENS Black/Red SS15"/>
        <s v="Roclite 280 (S) MENS Grey/Yellow SS15"/>
        <s v="Roclite 280 (S) WMNS Grey/Berry SS15"/>
        <s v="Roclite 280 (S) WMNS Grey/Light Blue SS15"/>
        <s v="Roclite 282 GTX® (S) MENS Black/Blue AW14"/>
        <s v="Roclite 282 GTX® (S) WMNS Raven/Ocean AW14"/>
        <s v="Roclite 295 (S) MENS Blue/Black/White SS15"/>
        <s v="Roclite 295 (S) WMNS Grey/Berry/Blue SS15"/>
        <s v="Softflask 0.25 Clear/Black SS15"/>
        <s v="Softflask 0.5 Clear/Black SS15"/>
        <s v="Trailroc 235 (S) MENS Black/Red SS15"/>
        <s v="Trailroc 235 (S) WMNS Grey/Blue/Pink SS15"/>
        <s v="Trailroc 245 (S) MENS Grey/Yellow/Green SS15"/>
        <s v="Trailroc 245 (S) MENS Yellow/Blue SS15"/>
        <s v="Trailroc 245 (S) WMNS Purple/Pink SS15"/>
        <s v="Trailroc 255 (S) MENS Blue/Black/Red SS15"/>
        <s v="Trailroc 255 (S) MENS Grey/Black/Red SS15"/>
        <s v="Trailroc 255 (S) WMNS Blue/Pink/Yellow SS15"/>
        <s v="Winter Peak 50 Black/Red AW13"/>
        <s v="Wrag Blue/Blue &amp; Red/Red SS15"/>
        <s v="Wrag Green/Green &amp; Berry/Pink SS15"/>
        <s v="X-Talon 190 (P) Blue/Black/Yellow SS15"/>
        <s v="X-Talon 200 (S) Black/Red/Yellow SS15"/>
        <s v="X-Talon 212 (P) Black/Orange/Blue AW13"/>
        <s v="X-Talon 212 (S) Black/Orange/Blue AW14"/>
        <s v="X-Talon 212 (S) Black/Yellow/Blue SS15"/>
        <m/>
        <s v="F-Lite™ 195 (P) Black/White AW14" u="1"/>
        <s v="F-Lite™ 195 (S) Black/White AW14" u="1"/>
        <s v="F-Lite™ 240 (P) Black/White AW14" u="1"/>
        <s v="F-Lite™ 240 (S) Black/White AW14" u="1"/>
        <s v="Wrag™ 30 Blue/Blue &amp; Red/Red SS15" u="1"/>
        <s v="Trailroc™ 235 (S) MENS Black/Red SS15" u="1"/>
        <s v="Prosoc™ High Pink/Blue &amp; Black/Blue SS14" u="1"/>
        <s v="FastLift™ 370 (S) WMNS  BOA Pink AW14" u="1"/>
        <s v="Trailroc™ 235 (S) WMNS Grey/Blue/Pink SS15" u="1"/>
        <s v="F-Lite™ 240 (S) MENS Thyme/Black/Orange SS15" u="1"/>
        <s v="Mudsoc™ Mid - Grey/Black AW13" u="1"/>
        <s v="Trailroc™ 245 (S) MENS Yellow/Blue SS15" u="1"/>
        <s v="X-Talon™ 212 (S) Black/Orange/Blue AW14" u="1"/>
        <s v="F-Lite™ 195 (P) WMNS Grey/Blue SS15" u="1"/>
        <s v="Base Elite™ Seamless Boxer M - Black AW14" u="1"/>
        <s v="Debris Gaiter™ 32 Black/White" u="1"/>
        <s v="Bottle™ - Clear/Black SS14" u="1"/>
        <s v="FastLift™ 335 (S) WMNS Teal/Flame AW14" u="1"/>
        <s v="FastLift™ 335 (S) MENS Lime/Black/Red SS14" u="1"/>
        <s v="Race Elite™ 150 Stormshell - Blue/Red SS15" u="1"/>
        <s v="Roclite™ 282 GTX® (S) WMNS Raven/Ocean AW14" u="1"/>
        <s v="Base Elite™ 115 Merino SS M - Blue/Lime AW14" u="1"/>
        <s v="Base Elite™ 150 Merino LS M - Blue/Lime AW14" u="1"/>
        <s v="X-Talon™ 212 (S) Black/Yellow/Blue SS15" u="1"/>
        <s v="Roclite™ 280 (S) WMNS Grey/Light Blue SS15" u="1"/>
        <s v="Roclite™ 295 (S) WMNS Grey/Berry/Blue SS15" u="1"/>
        <s v="Race Ultrapant™ U - Gargoyle Transparent SS15" u="1"/>
        <s v="FF Long™ - Blue/Blue AW14" u="1"/>
        <s v="FastLift™ 335 Black/Red/Carbon AW13" u="1"/>
        <s v="Race Elite™ 10&quot; Trail Shorts M - Black SS15" u="1"/>
        <s v="Race Elite™ Raceshell FZ M - Red/Black SS15" u="1"/>
        <s v="Race Elite™ 315 Softshell Pro M - Blk/Blk/Red AW14" u="1"/>
        <s v="Race Elite Vest™ Black/Black SS15" u="1"/>
        <s v="Race Ultra Belt™ Black/Black SS15" u="1"/>
        <s v="Base Elite™ LS M - Phantom/Black SS15" u="1"/>
        <s v="Base Elite™ LS W - Phantom/Black SS15" u="1"/>
        <s v="Base Elite™ SS M - Phantom/Black SS15" u="1"/>
        <s v="Base Elite™ SS W - Phantom/Black SS15" u="1"/>
        <s v="FastLift™ 335 (S) MENS Blue/White AW14" u="1"/>
        <s v="Trailroc™ 255 (S) WMNS Blue/Pink/Yellow SS15" u="1"/>
        <s v="Race Elite™ 300 Softshell W - Turq/Blk/Barb AW14" u="1"/>
        <s v="Race Elite™ 220 Thermoshell W - Barb/Blk/Turq AW14" u="1"/>
        <s v="F-Lite™ 235 (S) MENS Chilli/Blue SS15" u="1"/>
        <s v="X-Talon™ 200 (S) Black/Red/Yellow SS15" u="1"/>
        <s v="Race Ultra™ 270 (S) MENS Red/Yellow/Blue SS15" u="1"/>
        <s v="Race Ultra™ 270 (S) WMNS Pink/Berry/Blue SS15" u="1"/>
        <s v="F-Lite™ 240 (P) WMNS Purple/Pink/Blue SS15" u="1"/>
        <s v="F-Lite™ 240 (S) MENS Grey/Yellow/Blue SS15" u="1"/>
        <s v="Race Elite™ 105 Windshell - Black/Red SS14" u="1"/>
        <s v="Race Elite™ 185 Thermomid - Black/Red SS14" u="1"/>
        <s v="Race Elite™ 275 Softshell - Black/Red SS14" u="1"/>
        <s v="Base Elite™ 95 Merino SS W - Barberry/Turq AW14" u="1"/>
        <s v="Base Elite™ LSZ W - Barberry SS15" u="1"/>
        <s v="Base Elite™ SSZ W - Barberry SS15" u="1"/>
        <s v="X-Talon™ 190 (P) Blue/Black/Yellow SS15" u="1"/>
        <s v="Race Elite™ 125 Racer Short - Black SS14" u="1"/>
        <s v="Race Elite™ 140 Trail Short - Black SS14" u="1"/>
        <s v="Race Elite™ 210 Trail Short - Black SS14" u="1"/>
        <s v="Race Elite™ 150 Stormshell - Black/Red SS14" u="1"/>
        <s v="Mudclaw™ 265 (P) Blue/Black SS15" u="1"/>
        <s v="Base Elite™ LS W - Barberry SS15" u="1"/>
        <s v="Base Elite™ SS W - Barberry SS15" u="1"/>
        <s v="Race Elite™ Racepant M - Black/Red SS15" u="1"/>
        <s v="Roclite™ 280 (S) MENS Black/Red SS15" u="1"/>
        <s v="F-Lite™ 230 (P) WMNS Grey/White/Green SS15" u="1"/>
        <s v="Race Elite Vest™ Blue/Red SS15" u="1"/>
        <s v="Race Elite™ 8 Black/Black SS15" u="1"/>
        <s v="Race Ultra™ 10 M/L Black/Red SS15" u="1"/>
        <s v="Race Ultra™ 10 S/M Black/Red SS15" u="1"/>
        <s v="Base Elite™ LSZ M - Phantom/Black SS15" u="1"/>
        <s v="Base Elite™ LSZ W - Phantom/Black SS15" u="1"/>
        <s v="Base Elite™ SSZ M - Phantom/Black SS15" u="1"/>
        <s v="Base Elite™ SSZ W - Phantom/Black SS15" u="1"/>
        <s v="FastLift™ 370 (S) MENS  BOA Black AW14" u="1"/>
        <s v="Race Ultra™ 290 (S) MENS Navy/Lime AW14" u="1"/>
        <s v="Arm Warmers™ Black/Grey SS14" u="1"/>
        <s v="F-Lite™ 235 (S) WMNS Blue/Pink SS15" u="1"/>
        <s v="Base Elite™ 125 Merino LS W - Turq/Barberry AW14" u="1"/>
        <s v="2L Shape Shift Reservoir™" u="1"/>
        <s v="Mudsoc™ High - Grey/Black AW13" u="1"/>
        <s v="Race Ultra™ 5 M/L Black/Red SS15" u="1"/>
        <s v="Race Ultra™ 5 S/M Black/Red SS15" u="1"/>
        <s v="Wrag™ Green/Green &amp; Berry/Pink SS15" u="1"/>
        <s v="Trailroc™ 255 (S) MENS Blue/Black/Red SS15" u="1"/>
        <s v="Trailroc™ 255 (S) MENS Grey/Black/Red SS15" u="1"/>
        <s v="FastLift™ 335 (S) WMNS Pink/Purple/Blue AW14" u="1"/>
        <s v="Base Elite™ Singlet M - Red SS15" u="1"/>
        <s v="FastLift™ 315 Black/Pink/Green AW13" u="1"/>
        <s v="FF Seamless Tee M - Chilli Pepper SS15" u="1"/>
        <s v="RaceSoc™ Low - Grey/Black AW13" u="1"/>
        <s v="RaceSoc™ Mid - Grey/Black AW13" u="1"/>
        <s v="Bare-Grip™ (P) 200 Blue/Lime AW14" u="1"/>
        <s v="FastLift™ 315 Grape/Atlantis SS14" u="1"/>
        <s v="Race Elite™ 70 Windshell - Blue/Red SS15" u="1"/>
        <s v="Race Ultra™ Low - White/Grey AW14" u="1"/>
        <s v="Race Ultra™ Mid - White/Grey AW14" u="1"/>
        <s v="FF Long™ - Black/Grey AW14" u="1"/>
        <s v="Race Ultra™ Low - Black/White AW14" u="1"/>
        <s v="Race Ultra™ Mid - Black/White AW14" u="1"/>
        <s v="Race Elite™ 180 Trail Short W - Black AW14" u="1"/>
        <s v="Race Elite™ 70 Windshell - Black/Red SS14" u="1"/>
        <s v="Trailroc™ 245 (S) MENS Grey/Yellow/Green SS15" u="1"/>
        <s v="Prosoc™ High Red/Red - Blue/Blue SS15" u="1"/>
        <s v="Race Elite™ 105 Windshell - Blue/Red SS15" u="1"/>
        <s v="F-Lite™ 195 (S) MENS White/Blue SS15" u="1"/>
        <s v="Race Ultra™ Twin Short M - Black SS15" u="1"/>
        <s v="Base Elite™ 125 Merino LS W - Barberry/Turq AW14" u="1"/>
        <s v="Roclite™ 280 (S) MENS Grey/Yellow SS15" u="1"/>
        <s v="Race Ultra™ 270 (S) MENS Black/White/Green SS15" u="1"/>
        <s v="Winter Peak™ 50 Black/Red AW13" u="1"/>
        <s v="Race Elite™ 16 Black/Black SS15" u="1"/>
        <s v="Race Elite™ 24 Black/Black SS15" u="1"/>
        <s v="Race Elite™ 3QTR M - Black SS15" u="1"/>
        <s v="Race Elite™ 3QTR W - Black SS15" u="1"/>
        <s v="F-Lite™ 240 (S) MENS Chilli/Charcoal SS15" u="1"/>
        <s v="Base Elite™ 95 Merino SS W - Turq/Barberry AW14" u="1"/>
        <s v="Race Elite™ 60 Windshell W - Barberry/Turq AW14" u="1"/>
        <s v="Base Elite™ Seamless Brief W - Black SS15" u="1"/>
        <s v="Base Elite™ 115 Merino SS M - Red/Blue AW14" u="1"/>
        <s v="Base Elite™ 150 Merino LS M - Red/Blue AW14" u="1"/>
        <s v="Roclite™ 295 (S) MENS Blue/Black/White SS15" u="1"/>
        <s v="Race Ultra™ Racepant U - Gargoyle Transparent SS15" u="1"/>
        <s v="FF Workout™ Short W - Black SS15" u="1"/>
        <s v="F-Lite™ 195 (P) WMNS Berry/Yellow SS15" u="1"/>
        <s v="F-Lite™ 195 (S) MENS Black/Yellow SS15" u="1"/>
        <s v="F-Lite™ 235 (S) MENS Black/Yellow SS15" u="1"/>
        <s v="Trailroc™ 245 (S) WMNS Purple/Pink SS15" u="1"/>
        <s v="Bare-XF™ 210 (S) WMNS Green/Blue/Yellow SS15" u="1"/>
        <s v="Race Elite™ Raceshell FZ W - Turquoise/Black SS15" u="1"/>
        <s v="Race Elite™ Bra Top W - Black SS15" u="1"/>
        <s v="Race Ultra™ 5 M/L Black/Black SS15" u="1"/>
        <s v="Race Ultra™ 5 S/M Black/Black SS15" u="1"/>
        <s v="F-Lite™ 235 (S) WMNS Purple/Yellow SS15" u="1"/>
        <s v="Race Ultra™ 290 (S) MENS Black/Blue AW14" u="1"/>
        <s v="RaceSoc™ Low - Pink/Blue &amp; Black/Blue SS14" u="1"/>
        <s v="RaceSoc™ Mid - Pink/Blue &amp; Black/Blue SS14" u="1"/>
        <s v="F-Lite™ 195 (S) MENS Blue/Chilli/White SS15" u="1"/>
        <s v="Race Elite™ Ultra Short M - Black SS15" u="1"/>
        <s v="Race Elite™ Ultra Short W - Black SS15" u="1"/>
        <s v="Race Ultra™ 290 (S) WMNS Raven/Ocean AW14" u="1"/>
        <s v="Oroc™ 300 (P) Black/White SS15" u="1"/>
        <s v="X-Talon™ 212 (P) Black/Orange/Blue AW13" u="1"/>
        <s v="Race Elite™ 100 Windshell W - Turq/Barberry AW14" u="1"/>
        <s v="Duffel™ Black/Red SS14" u="1"/>
        <s v="Race Ultra Gaiter™ Black/White AW14" u="1"/>
        <s v="Race Ultra™ High - Black/White AW14" u="1"/>
        <s v="F-Lite™ 240 (P) WMNS Grey/Pink/White SS15" u="1"/>
        <s v="FF Competition™ 3QTR Tight W - Black SS15" u="1"/>
        <s v="Base Elite™ LS M - Red SS15" u="1"/>
        <s v="Base Elite™ SS M - Red SS15" u="1"/>
        <s v="Hot Peak™ 40 Blue/Pink SS14" u="1"/>
        <s v="Hot Peak™ 40 White/Grey AW13" u="1"/>
        <s v="Race Elite™ Tight M - Black SS15" u="1"/>
        <s v="Race Elite™ Tight W - Black SS15" u="1"/>
        <s v="Race Ultra™ 0.5 Black/Black SS15" u="1"/>
        <s v="Race Ultra™ Skort W - Black SS15" u="1"/>
        <s v="Roclite™ 282 GTX® (S) MENS Black/Blue AW14" u="1"/>
        <s v="Oroc™ 280 (P) Black/Blue/Lime AW13" u="1"/>
        <s v="FF Workout™ Short W - Phanotom/Black SS15" u="1"/>
        <s v="Race Ultra Gaiter™ Navy/Lime AW14" u="1"/>
        <s v="Race Ultra Gaiter™ Purple/Teal AW14" u="1"/>
        <s v="XF Long™ - Blue/Blue AW14" u="1"/>
        <s v="Base Elite™ 115 Merino SS M - Blue/Red SS15" u="1"/>
        <s v="Base Elite™ 150 Merino LS M - Blue/Red SS15" u="1"/>
        <s v="Base Elite™ LS M - Black SS15" u="1"/>
        <s v="Base Elite™ LS W - Black SS15" u="1"/>
        <s v="Base Elite™ SS M - Black SS15" u="1"/>
        <s v="Base Elite™ SS W - Black SS15" u="1"/>
        <s v="Hot Peak™ 40 Red/Black SS14" u="1"/>
        <s v="F-Lite™ 240 (P) WMNS Green/Blue/Yellow SS15" u="1"/>
        <s v="Race Elite™ 100 Windshell W - Barberry/Turq AW14" u="1"/>
        <s v="Kit Bag™ - Black/Grey SS14" u="1"/>
        <s v="Roclite™ 280 (S) WMNS Grey/Berry SS15" u="1"/>
        <s v="RaceSoc™ Low - Red/Red &amp; Blue/Blue SS15" u="1"/>
        <s v="RaceSoc™ Mid - Red/Red &amp; Blue/Blue SS15" u="1"/>
        <s v="Softflask™ 0.5 Clear/Black SS15" u="1"/>
        <s v="F-Lite™ 195 (P) WMNS Blue/Berry SS15" u="1"/>
        <s v="Race Ultra™ Sleeve - Black/White AW14" u="1"/>
        <s v="Wrag™ 30 Green/Green &amp; Berry/Pink SS15" u="1"/>
        <s v="Bare-XF™ 210 (S) MENS Thyme/Black/Orange SS15" u="1"/>
        <s v="Race Elite™ 60 Windshell W - Turq/Barberry AW14" u="1"/>
        <s v="FastLift™ 335 (S) MENS Forrest/Black/Red/Lime AW14" u="1"/>
        <s v="Mudclaw™ 300 (P) Blue/Red SS15" u="1"/>
        <s v="Race Elite™ 10 Trail Shorts M - Black SS15" u="1"/>
        <s v="Race Elite™ 315 Softshell Pro M - Blu/Blk/Red SS15" u="1"/>
        <s v="Raceglove™ Black/White AW13" u="1"/>
        <s v="RaceSoc™ Low - White/Grey AW13" u="1"/>
        <s v="RaceSoc™ Mid - White/Grey AW13" u="1"/>
        <s v="Race Elite™ 250 Softshell W - Blk/Turq AW14" u="1"/>
        <s v="Race Ultra™ 270 (S) WMNS Purple/Blue/Grey SS15" u="1"/>
        <s v="Rain Peak™ 45 Black/Grey AW13" u="1"/>
        <s v="Base Elite™ Singlet W - Barberry SS15" u="1"/>
        <s v="F-Lite™ 230 (P) MENS Black/White/Gum SS15" u="1"/>
        <s v="Merino Wrag™ Black/Red AW14" u="1"/>
        <s v="Race Ultra Vest™ Black/Red SS14" u="1"/>
        <s v="Race Ultra™ 0.25 Black/Red SS14" u="1"/>
        <s v="Race Elite™ 140 Stormshell - Purple/Turquoise SS14" u="1"/>
        <s v="Race Elite™ 3 Black/Red SS14" u="1"/>
        <s v="Race Ultra™ 1 Black/Red SS14" u="1"/>
        <s v="Race Elite™ Racepant M - Black SS15" u="1"/>
        <s v="Race Elite™ Racepant W - Black SS15" u="1"/>
        <s v="Race Ultra™ 10 M/L Black/Black SS15" u="1"/>
        <s v="Race Ultra™ 10 S/M Black/Black SS15" u="1"/>
        <s v="Race Ultra™ 290 (S) WMNS Purple/Teal AW14" u="1"/>
        <s v="Base Elite™ LSZ M - Black SS15" u="1"/>
        <s v="Base Elite™ LSZ W - Black SS15" u="1"/>
        <s v="Base Elite™ SSZ M - Black SS15" u="1"/>
        <s v="Base Elite™ SSZ W - Black SS15" u="1"/>
        <s v="Race Ultra™ 290 (S) MENS Red/Black SS15" u="1"/>
        <s v="XF Long™ - Black/Grey AW14" u="1"/>
        <s v="Base Elite™ LSZ M - Red SS15" u="1"/>
        <s v="Base Elite™ SSZ M - Red SS15" u="1"/>
        <s v="Wrag™ Blue/Blue &amp; Red/Red SS15" u="1"/>
        <s v="Softflask™ 0.25 Clear/Black SS15" u="1"/>
        <s v="Race Elite™ 260 Thermoshell - Black/Red SS14" u="1"/>
        <s v="Race Ultrashell™ HZ M - Gargoyle Transparent SS15" u="1"/>
        <s v="Race Ultrashell™ HZ U - Gargoyle Transparent SS15" u="1"/>
      </sharedItems>
    </cacheField>
    <cacheField name="Colour" numFmtId="0">
      <sharedItems containsBlank="1" count="98">
        <s v="-"/>
        <s v="Blue/Lime"/>
        <s v="Black/Red"/>
        <s v="Blue/Orange"/>
        <s v="Black/Blue"/>
        <s v="Black/Grey"/>
        <s v="Thyme/Black/Orange"/>
        <s v="Green/Blue/Yellow"/>
        <s v="Blue/Red"/>
        <s v="Red/Blue"/>
        <s v="Barberry/Turquoise"/>
        <s v="Turquoise/Barberry"/>
        <s v="Turq/Barberry"/>
        <s v="Phantom/Black"/>
        <s v="Red"/>
        <s v="Barberry"/>
        <s v="Black"/>
        <s v="Clear/Black"/>
        <s v="Black/White"/>
        <s v="Berry/Yellow"/>
        <s v="Blue/Berry"/>
        <s v="Grey/Blue"/>
        <s v="Black/Yellow"/>
        <s v="Blue/Chilli/White"/>
        <s v="White/Blue"/>
        <s v="Black/White/Gum"/>
        <s v="Grey/White/Green"/>
        <s v="Chilli/Blue"/>
        <s v="Blue/Pink"/>
        <s v="Purple/Yellow"/>
        <s v="Grey/Pink/White"/>
        <s v="Purple/Pink/Blue"/>
        <s v="Chilli/Charcoal"/>
        <s v="Grey/Yellow/Blue"/>
        <s v="Black/Pink/Green"/>
        <s v="Grape/Atlantis"/>
        <s v="Blue/White"/>
        <s v="Forrest/Black/Red/Lime"/>
        <s v="Lime/Black/Red"/>
        <s v="Pink/Purple/Blue"/>
        <s v="Teal/Flame"/>
        <s v="Black/Red/Carbon"/>
        <s v="Pink"/>
        <s v="Phantom/Jet Black"/>
        <s v="Chilli Pepper"/>
        <s v="Phantom"/>
        <s v="Blue/Blue"/>
        <s v="Chilli Pepper Melange"/>
        <s v="Raven Melange"/>
        <s v="Turquoise"/>
        <s v="Skydiver"/>
        <s v="Red/Black"/>
        <s v="White/Grey"/>
        <s v="Amber"/>
        <s v="Blue"/>
        <s v="Grey"/>
        <s v="Lime"/>
        <s v="White"/>
        <s v="Blue/Black"/>
        <s v="Grey/Black"/>
        <s v="Black/Blue/Lime"/>
        <s v="Pink/Blue &amp; Black/Blue"/>
        <s v="Red/Red - Blue/Blue"/>
        <s v="Black/Black"/>
        <s v="Barberry/Black/Turquoise"/>
        <s v="Black/Turquoise"/>
        <s v="Turquoise/Black/Barberry"/>
        <s v="Black/Black/Red"/>
        <s v="Blue/Black/Red"/>
        <s v="Turquoise/Black"/>
        <s v="Navy/Lime"/>
        <s v="Purple/Teal"/>
        <s v="Black/White/Green"/>
        <s v="Red/Yellow/Blue"/>
        <s v="Pink/Berry/Blue"/>
        <s v="Purple/Blue/Grey"/>
        <s v="Raven/Ocean"/>
        <s v="Gargoyle Transparent"/>
        <s v="Red/Red &amp; Blue/Blue"/>
        <s v="Grey/Yellow"/>
        <s v="Grey/Berry"/>
        <s v="Grey/Light Blue"/>
        <s v="Blue/Black/White"/>
        <s v="Grey/Berry/Blue"/>
        <s v="Grey/Blue/Pink"/>
        <s v="Grey/Yellow/Green"/>
        <s v="Yellow/Blue"/>
        <s v="Purple/Pink"/>
        <s v="Grey/Black/Red"/>
        <s v="Blue/Pink/Yellow"/>
        <s v="Blue/Blue &amp; Red/Red"/>
        <s v="Green/Green &amp; Berry/Pink"/>
        <s v="Blue/Black/Yellow"/>
        <s v="Black/Red/Yellow"/>
        <s v="Black/Orange/Blue"/>
        <s v="Black/Yellow/Blue"/>
        <m/>
        <s v="Purple/Turquoise" u="1"/>
      </sharedItems>
    </cacheField>
    <cacheField name="Type" numFmtId="0">
      <sharedItems containsBlank="1" count="12">
        <s v="Packs"/>
        <s v="Miscellaneous"/>
        <s v="Footbed"/>
        <s v="Handwear"/>
        <s v="Trail"/>
        <s v="Fitness"/>
        <s v="Base Layer"/>
        <s v="Clothing"/>
        <s v="Sock"/>
        <s v="Headwear"/>
        <s v="Legwear Short"/>
        <m/>
      </sharedItems>
    </cacheField>
    <cacheField name="Barcode" numFmtId="0">
      <sharedItems containsString="0" containsBlank="1" containsNumber="1" containsInteger="1" minValue="5050973438114" maxValue="5054167337139"/>
    </cacheField>
    <cacheField name="Price" numFmtId="0">
      <sharedItems containsString="0" containsBlank="1" containsNumber="1" minValue="1.5" maxValue="77.5" count="40">
        <n v="10"/>
        <n v="4"/>
        <n v="12.5"/>
        <n v="49.08"/>
        <n v="51.66"/>
        <n v="25"/>
        <n v="27.5"/>
        <n v="20"/>
        <n v="22.5"/>
        <n v="14"/>
        <n v="17.5"/>
        <n v="21"/>
        <n v="2.5"/>
        <n v="7.5"/>
        <n v="37.5"/>
        <n v="32.5"/>
        <n v="56.83"/>
        <n v="62"/>
        <n v="77.5"/>
        <n v="15"/>
        <n v="1.5"/>
        <n v="9"/>
        <n v="7"/>
        <n v="6"/>
        <n v="72.33"/>
        <n v="30"/>
        <n v="35"/>
        <n v="75"/>
        <n v="45"/>
        <n v="60"/>
        <n v="50"/>
        <n v="40"/>
        <n v="65"/>
        <n v="11.5"/>
        <n v="55"/>
        <n v="8"/>
        <n v="5"/>
        <n v="43.91"/>
        <n v="59.41"/>
        <m/>
      </sharedItems>
    </cacheField>
    <cacheField name="Size" numFmtId="0">
      <sharedItems containsBlank="1" containsMixedTypes="1" containsNumber="1" minValue="2" maxValue="14" count="31">
        <s v="Std"/>
        <n v="4"/>
        <n v="5"/>
        <n v="6"/>
        <n v="7"/>
        <n v="8"/>
        <n v="9"/>
        <n v="10"/>
        <n v="11"/>
        <n v="12"/>
        <s v="M"/>
        <n v="4.5"/>
        <n v="5.5"/>
        <n v="6.5"/>
        <n v="7.5"/>
        <n v="8.5"/>
        <n v="9.5"/>
        <n v="10.5"/>
        <n v="11.5"/>
        <n v="3"/>
        <n v="3.5"/>
        <n v="2"/>
        <n v="2.5"/>
        <s v="XS"/>
        <s v="S"/>
        <s v="L"/>
        <s v="XL"/>
        <n v="13"/>
        <n v="14"/>
        <s v="XXL"/>
        <m/>
      </sharedItems>
    </cacheField>
    <cacheField name="Qty To Order" numFmtId="0">
      <sharedItems containsString="0" containsBlank="1" containsNumber="1" containsInteger="1" minValue="0" maxValue="1" count="3">
        <n v="1"/>
        <m/>
        <n v="0" u="1"/>
      </sharedItems>
    </cacheField>
    <cacheField name="Total" numFmtId="0">
      <sharedItems containsString="0" containsBlank="1" containsNumber="1" minValue="1.5" maxValue="7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3">
  <r>
    <x v="0"/>
    <x v="0"/>
    <x v="0"/>
    <x v="0"/>
    <n v="5050973597101"/>
    <x v="0"/>
    <x v="0"/>
    <x v="0"/>
    <n v="10"/>
  </r>
  <r>
    <x v="1"/>
    <x v="1"/>
    <x v="1"/>
    <x v="1"/>
    <n v="5050973507162"/>
    <x v="1"/>
    <x v="1"/>
    <x v="0"/>
    <n v="4"/>
  </r>
  <r>
    <x v="1"/>
    <x v="1"/>
    <x v="1"/>
    <x v="1"/>
    <n v="5050973507186"/>
    <x v="1"/>
    <x v="2"/>
    <x v="0"/>
    <n v="4"/>
  </r>
  <r>
    <x v="1"/>
    <x v="1"/>
    <x v="1"/>
    <x v="1"/>
    <n v="5050973507209"/>
    <x v="1"/>
    <x v="3"/>
    <x v="0"/>
    <n v="4"/>
  </r>
  <r>
    <x v="1"/>
    <x v="1"/>
    <x v="1"/>
    <x v="1"/>
    <n v="5050973507223"/>
    <x v="1"/>
    <x v="4"/>
    <x v="0"/>
    <n v="4"/>
  </r>
  <r>
    <x v="1"/>
    <x v="1"/>
    <x v="1"/>
    <x v="1"/>
    <n v="5050973507247"/>
    <x v="1"/>
    <x v="5"/>
    <x v="0"/>
    <n v="4"/>
  </r>
  <r>
    <x v="1"/>
    <x v="1"/>
    <x v="1"/>
    <x v="1"/>
    <n v="5050973507261"/>
    <x v="1"/>
    <x v="6"/>
    <x v="0"/>
    <n v="4"/>
  </r>
  <r>
    <x v="1"/>
    <x v="1"/>
    <x v="1"/>
    <x v="1"/>
    <n v="5050973507285"/>
    <x v="1"/>
    <x v="7"/>
    <x v="0"/>
    <n v="4"/>
  </r>
  <r>
    <x v="1"/>
    <x v="1"/>
    <x v="1"/>
    <x v="1"/>
    <n v="5050973507308"/>
    <x v="1"/>
    <x v="8"/>
    <x v="0"/>
    <n v="4"/>
  </r>
  <r>
    <x v="1"/>
    <x v="1"/>
    <x v="1"/>
    <x v="1"/>
    <n v="5050973507322"/>
    <x v="1"/>
    <x v="9"/>
    <x v="0"/>
    <n v="4"/>
  </r>
  <r>
    <x v="2"/>
    <x v="2"/>
    <x v="2"/>
    <x v="2"/>
    <n v="5050973910160"/>
    <x v="1"/>
    <x v="1"/>
    <x v="0"/>
    <n v="4"/>
  </r>
  <r>
    <x v="2"/>
    <x v="2"/>
    <x v="2"/>
    <x v="2"/>
    <n v="5050973910184"/>
    <x v="1"/>
    <x v="2"/>
    <x v="0"/>
    <n v="4"/>
  </r>
  <r>
    <x v="2"/>
    <x v="2"/>
    <x v="2"/>
    <x v="2"/>
    <n v="5050973910207"/>
    <x v="1"/>
    <x v="3"/>
    <x v="0"/>
    <n v="4"/>
  </r>
  <r>
    <x v="2"/>
    <x v="2"/>
    <x v="2"/>
    <x v="2"/>
    <n v="5050973910221"/>
    <x v="1"/>
    <x v="4"/>
    <x v="0"/>
    <n v="4"/>
  </r>
  <r>
    <x v="2"/>
    <x v="2"/>
    <x v="2"/>
    <x v="2"/>
    <n v="5050973910245"/>
    <x v="1"/>
    <x v="5"/>
    <x v="0"/>
    <n v="4"/>
  </r>
  <r>
    <x v="2"/>
    <x v="2"/>
    <x v="2"/>
    <x v="2"/>
    <n v="5050973910269"/>
    <x v="1"/>
    <x v="6"/>
    <x v="0"/>
    <n v="4"/>
  </r>
  <r>
    <x v="2"/>
    <x v="2"/>
    <x v="2"/>
    <x v="2"/>
    <n v="5050973910283"/>
    <x v="1"/>
    <x v="7"/>
    <x v="0"/>
    <n v="4"/>
  </r>
  <r>
    <x v="2"/>
    <x v="2"/>
    <x v="2"/>
    <x v="2"/>
    <n v="5050973910306"/>
    <x v="1"/>
    <x v="8"/>
    <x v="0"/>
    <n v="4"/>
  </r>
  <r>
    <x v="2"/>
    <x v="2"/>
    <x v="2"/>
    <x v="2"/>
    <n v="5050973910320"/>
    <x v="1"/>
    <x v="9"/>
    <x v="0"/>
    <n v="4"/>
  </r>
  <r>
    <x v="3"/>
    <x v="3"/>
    <x v="3"/>
    <x v="1"/>
    <n v="5050973508169"/>
    <x v="1"/>
    <x v="1"/>
    <x v="0"/>
    <n v="4"/>
  </r>
  <r>
    <x v="3"/>
    <x v="3"/>
    <x v="3"/>
    <x v="1"/>
    <n v="5050973508183"/>
    <x v="1"/>
    <x v="2"/>
    <x v="0"/>
    <n v="4"/>
  </r>
  <r>
    <x v="3"/>
    <x v="3"/>
    <x v="3"/>
    <x v="1"/>
    <n v="5050973508206"/>
    <x v="1"/>
    <x v="3"/>
    <x v="0"/>
    <n v="4"/>
  </r>
  <r>
    <x v="3"/>
    <x v="3"/>
    <x v="3"/>
    <x v="1"/>
    <n v="5050973508220"/>
    <x v="1"/>
    <x v="4"/>
    <x v="0"/>
    <n v="4"/>
  </r>
  <r>
    <x v="3"/>
    <x v="3"/>
    <x v="3"/>
    <x v="1"/>
    <n v="5050973508244"/>
    <x v="1"/>
    <x v="5"/>
    <x v="0"/>
    <n v="4"/>
  </r>
  <r>
    <x v="3"/>
    <x v="3"/>
    <x v="3"/>
    <x v="1"/>
    <n v="5050973508268"/>
    <x v="1"/>
    <x v="6"/>
    <x v="0"/>
    <n v="4"/>
  </r>
  <r>
    <x v="3"/>
    <x v="3"/>
    <x v="3"/>
    <x v="1"/>
    <n v="5050973508282"/>
    <x v="1"/>
    <x v="7"/>
    <x v="0"/>
    <n v="4"/>
  </r>
  <r>
    <x v="3"/>
    <x v="3"/>
    <x v="3"/>
    <x v="1"/>
    <n v="5050973508305"/>
    <x v="1"/>
    <x v="8"/>
    <x v="0"/>
    <n v="4"/>
  </r>
  <r>
    <x v="3"/>
    <x v="3"/>
    <x v="3"/>
    <x v="1"/>
    <n v="5050973508329"/>
    <x v="1"/>
    <x v="9"/>
    <x v="0"/>
    <n v="4"/>
  </r>
  <r>
    <x v="4"/>
    <x v="4"/>
    <x v="4"/>
    <x v="2"/>
    <n v="5050973911167"/>
    <x v="1"/>
    <x v="1"/>
    <x v="0"/>
    <n v="4"/>
  </r>
  <r>
    <x v="4"/>
    <x v="4"/>
    <x v="4"/>
    <x v="2"/>
    <n v="5050973911181"/>
    <x v="1"/>
    <x v="2"/>
    <x v="0"/>
    <n v="4"/>
  </r>
  <r>
    <x v="4"/>
    <x v="4"/>
    <x v="4"/>
    <x v="2"/>
    <n v="5050973911204"/>
    <x v="1"/>
    <x v="3"/>
    <x v="0"/>
    <n v="4"/>
  </r>
  <r>
    <x v="4"/>
    <x v="4"/>
    <x v="4"/>
    <x v="2"/>
    <n v="5050973911228"/>
    <x v="1"/>
    <x v="4"/>
    <x v="0"/>
    <n v="4"/>
  </r>
  <r>
    <x v="4"/>
    <x v="4"/>
    <x v="4"/>
    <x v="2"/>
    <n v="5050973911242"/>
    <x v="1"/>
    <x v="5"/>
    <x v="0"/>
    <n v="4"/>
  </r>
  <r>
    <x v="4"/>
    <x v="4"/>
    <x v="4"/>
    <x v="2"/>
    <n v="5050973911266"/>
    <x v="1"/>
    <x v="6"/>
    <x v="0"/>
    <n v="4"/>
  </r>
  <r>
    <x v="4"/>
    <x v="4"/>
    <x v="4"/>
    <x v="2"/>
    <n v="5050973911280"/>
    <x v="1"/>
    <x v="7"/>
    <x v="0"/>
    <n v="4"/>
  </r>
  <r>
    <x v="4"/>
    <x v="4"/>
    <x v="4"/>
    <x v="2"/>
    <n v="5050973911303"/>
    <x v="1"/>
    <x v="8"/>
    <x v="0"/>
    <n v="4"/>
  </r>
  <r>
    <x v="4"/>
    <x v="4"/>
    <x v="4"/>
    <x v="2"/>
    <n v="5050973911327"/>
    <x v="1"/>
    <x v="9"/>
    <x v="0"/>
    <n v="4"/>
  </r>
  <r>
    <x v="5"/>
    <x v="5"/>
    <x v="5"/>
    <x v="3"/>
    <n v="5050973815137"/>
    <x v="2"/>
    <x v="10"/>
    <x v="0"/>
    <n v="12.5"/>
  </r>
  <r>
    <x v="6"/>
    <x v="6"/>
    <x v="1"/>
    <x v="4"/>
    <n v="5050973932162"/>
    <x v="3"/>
    <x v="1"/>
    <x v="0"/>
    <n v="49.08"/>
  </r>
  <r>
    <x v="6"/>
    <x v="6"/>
    <x v="1"/>
    <x v="4"/>
    <n v="5050973932179"/>
    <x v="3"/>
    <x v="11"/>
    <x v="0"/>
    <n v="49.08"/>
  </r>
  <r>
    <x v="6"/>
    <x v="6"/>
    <x v="1"/>
    <x v="4"/>
    <n v="5050973932186"/>
    <x v="3"/>
    <x v="2"/>
    <x v="0"/>
    <n v="49.08"/>
  </r>
  <r>
    <x v="6"/>
    <x v="6"/>
    <x v="1"/>
    <x v="4"/>
    <n v="5050973932193"/>
    <x v="3"/>
    <x v="12"/>
    <x v="0"/>
    <n v="49.08"/>
  </r>
  <r>
    <x v="6"/>
    <x v="6"/>
    <x v="1"/>
    <x v="4"/>
    <n v="5050973932209"/>
    <x v="3"/>
    <x v="3"/>
    <x v="0"/>
    <n v="49.08"/>
  </r>
  <r>
    <x v="6"/>
    <x v="6"/>
    <x v="1"/>
    <x v="4"/>
    <n v="5050973932216"/>
    <x v="3"/>
    <x v="13"/>
    <x v="0"/>
    <n v="49.08"/>
  </r>
  <r>
    <x v="6"/>
    <x v="6"/>
    <x v="1"/>
    <x v="4"/>
    <n v="5050973932223"/>
    <x v="3"/>
    <x v="4"/>
    <x v="0"/>
    <n v="49.08"/>
  </r>
  <r>
    <x v="6"/>
    <x v="6"/>
    <x v="1"/>
    <x v="4"/>
    <n v="5050973932230"/>
    <x v="3"/>
    <x v="14"/>
    <x v="0"/>
    <n v="49.08"/>
  </r>
  <r>
    <x v="6"/>
    <x v="6"/>
    <x v="1"/>
    <x v="4"/>
    <n v="5050973932247"/>
    <x v="3"/>
    <x v="5"/>
    <x v="0"/>
    <n v="49.08"/>
  </r>
  <r>
    <x v="6"/>
    <x v="6"/>
    <x v="1"/>
    <x v="4"/>
    <n v="5050973932254"/>
    <x v="3"/>
    <x v="15"/>
    <x v="0"/>
    <n v="49.08"/>
  </r>
  <r>
    <x v="6"/>
    <x v="6"/>
    <x v="1"/>
    <x v="4"/>
    <n v="5050973932261"/>
    <x v="3"/>
    <x v="6"/>
    <x v="0"/>
    <n v="49.08"/>
  </r>
  <r>
    <x v="6"/>
    <x v="6"/>
    <x v="1"/>
    <x v="4"/>
    <n v="5050973932278"/>
    <x v="3"/>
    <x v="16"/>
    <x v="0"/>
    <n v="49.08"/>
  </r>
  <r>
    <x v="6"/>
    <x v="6"/>
    <x v="1"/>
    <x v="4"/>
    <n v="5050973932285"/>
    <x v="3"/>
    <x v="7"/>
    <x v="0"/>
    <n v="49.08"/>
  </r>
  <r>
    <x v="6"/>
    <x v="6"/>
    <x v="1"/>
    <x v="4"/>
    <n v="5050973932292"/>
    <x v="3"/>
    <x v="17"/>
    <x v="0"/>
    <n v="49.08"/>
  </r>
  <r>
    <x v="6"/>
    <x v="6"/>
    <x v="1"/>
    <x v="4"/>
    <n v="5050973932308"/>
    <x v="3"/>
    <x v="8"/>
    <x v="0"/>
    <n v="49.08"/>
  </r>
  <r>
    <x v="6"/>
    <x v="6"/>
    <x v="1"/>
    <x v="4"/>
    <n v="5050973932315"/>
    <x v="3"/>
    <x v="18"/>
    <x v="0"/>
    <n v="49.08"/>
  </r>
  <r>
    <x v="6"/>
    <x v="6"/>
    <x v="1"/>
    <x v="4"/>
    <n v="5050973932322"/>
    <x v="3"/>
    <x v="9"/>
    <x v="0"/>
    <n v="49.08"/>
  </r>
  <r>
    <x v="7"/>
    <x v="7"/>
    <x v="6"/>
    <x v="5"/>
    <n v="5054167224149"/>
    <x v="4"/>
    <x v="19"/>
    <x v="0"/>
    <n v="51.66"/>
  </r>
  <r>
    <x v="7"/>
    <x v="7"/>
    <x v="6"/>
    <x v="5"/>
    <n v="5054167224156"/>
    <x v="4"/>
    <x v="20"/>
    <x v="0"/>
    <n v="51.66"/>
  </r>
  <r>
    <x v="7"/>
    <x v="7"/>
    <x v="6"/>
    <x v="5"/>
    <n v="5054167224163"/>
    <x v="4"/>
    <x v="1"/>
    <x v="0"/>
    <n v="51.66"/>
  </r>
  <r>
    <x v="7"/>
    <x v="7"/>
    <x v="6"/>
    <x v="5"/>
    <n v="5054167224170"/>
    <x v="4"/>
    <x v="11"/>
    <x v="0"/>
    <n v="51.66"/>
  </r>
  <r>
    <x v="7"/>
    <x v="7"/>
    <x v="6"/>
    <x v="5"/>
    <n v="5054167224187"/>
    <x v="4"/>
    <x v="2"/>
    <x v="0"/>
    <n v="51.66"/>
  </r>
  <r>
    <x v="7"/>
    <x v="7"/>
    <x v="6"/>
    <x v="5"/>
    <n v="5054167224194"/>
    <x v="4"/>
    <x v="12"/>
    <x v="0"/>
    <n v="51.66"/>
  </r>
  <r>
    <x v="7"/>
    <x v="7"/>
    <x v="6"/>
    <x v="5"/>
    <n v="5054167224200"/>
    <x v="4"/>
    <x v="3"/>
    <x v="0"/>
    <n v="51.66"/>
  </r>
  <r>
    <x v="7"/>
    <x v="7"/>
    <x v="6"/>
    <x v="5"/>
    <n v="5054167224217"/>
    <x v="4"/>
    <x v="13"/>
    <x v="0"/>
    <n v="51.66"/>
  </r>
  <r>
    <x v="7"/>
    <x v="7"/>
    <x v="6"/>
    <x v="5"/>
    <n v="5054167224224"/>
    <x v="4"/>
    <x v="4"/>
    <x v="0"/>
    <n v="51.66"/>
  </r>
  <r>
    <x v="7"/>
    <x v="7"/>
    <x v="6"/>
    <x v="5"/>
    <n v="5054167224231"/>
    <x v="4"/>
    <x v="14"/>
    <x v="0"/>
    <n v="51.66"/>
  </r>
  <r>
    <x v="7"/>
    <x v="7"/>
    <x v="6"/>
    <x v="5"/>
    <n v="5054167224248"/>
    <x v="4"/>
    <x v="5"/>
    <x v="0"/>
    <n v="51.66"/>
  </r>
  <r>
    <x v="7"/>
    <x v="7"/>
    <x v="6"/>
    <x v="5"/>
    <n v="5054167224255"/>
    <x v="4"/>
    <x v="15"/>
    <x v="0"/>
    <n v="51.66"/>
  </r>
  <r>
    <x v="7"/>
    <x v="7"/>
    <x v="6"/>
    <x v="5"/>
    <n v="5054167224262"/>
    <x v="4"/>
    <x v="6"/>
    <x v="0"/>
    <n v="51.66"/>
  </r>
  <r>
    <x v="7"/>
    <x v="7"/>
    <x v="6"/>
    <x v="5"/>
    <n v="5054167224279"/>
    <x v="4"/>
    <x v="16"/>
    <x v="0"/>
    <n v="51.66"/>
  </r>
  <r>
    <x v="7"/>
    <x v="7"/>
    <x v="6"/>
    <x v="5"/>
    <n v="5054167224286"/>
    <x v="4"/>
    <x v="7"/>
    <x v="0"/>
    <n v="51.66"/>
  </r>
  <r>
    <x v="7"/>
    <x v="7"/>
    <x v="6"/>
    <x v="5"/>
    <n v="5054167224293"/>
    <x v="4"/>
    <x v="17"/>
    <x v="0"/>
    <n v="51.66"/>
  </r>
  <r>
    <x v="7"/>
    <x v="7"/>
    <x v="6"/>
    <x v="5"/>
    <n v="5054167224309"/>
    <x v="4"/>
    <x v="8"/>
    <x v="0"/>
    <n v="51.66"/>
  </r>
  <r>
    <x v="7"/>
    <x v="7"/>
    <x v="6"/>
    <x v="5"/>
    <n v="5054167224316"/>
    <x v="4"/>
    <x v="18"/>
    <x v="0"/>
    <n v="51.66"/>
  </r>
  <r>
    <x v="7"/>
    <x v="7"/>
    <x v="6"/>
    <x v="5"/>
    <n v="5054167224323"/>
    <x v="4"/>
    <x v="9"/>
    <x v="0"/>
    <n v="51.66"/>
  </r>
  <r>
    <x v="8"/>
    <x v="8"/>
    <x v="7"/>
    <x v="5"/>
    <n v="5054167186126"/>
    <x v="4"/>
    <x v="21"/>
    <x v="0"/>
    <n v="51.66"/>
  </r>
  <r>
    <x v="8"/>
    <x v="8"/>
    <x v="7"/>
    <x v="5"/>
    <n v="5054167186133"/>
    <x v="4"/>
    <x v="22"/>
    <x v="0"/>
    <n v="51.66"/>
  </r>
  <r>
    <x v="8"/>
    <x v="8"/>
    <x v="7"/>
    <x v="5"/>
    <n v="5054167186140"/>
    <x v="4"/>
    <x v="19"/>
    <x v="0"/>
    <n v="51.66"/>
  </r>
  <r>
    <x v="8"/>
    <x v="8"/>
    <x v="7"/>
    <x v="5"/>
    <n v="5054167186157"/>
    <x v="4"/>
    <x v="20"/>
    <x v="0"/>
    <n v="51.66"/>
  </r>
  <r>
    <x v="8"/>
    <x v="8"/>
    <x v="7"/>
    <x v="5"/>
    <n v="5054167186164"/>
    <x v="4"/>
    <x v="1"/>
    <x v="0"/>
    <n v="51.66"/>
  </r>
  <r>
    <x v="8"/>
    <x v="8"/>
    <x v="7"/>
    <x v="5"/>
    <n v="5054167186171"/>
    <x v="4"/>
    <x v="11"/>
    <x v="0"/>
    <n v="51.66"/>
  </r>
  <r>
    <x v="8"/>
    <x v="8"/>
    <x v="7"/>
    <x v="5"/>
    <n v="5054167186188"/>
    <x v="4"/>
    <x v="2"/>
    <x v="0"/>
    <n v="51.66"/>
  </r>
  <r>
    <x v="8"/>
    <x v="8"/>
    <x v="7"/>
    <x v="5"/>
    <n v="5054167186195"/>
    <x v="4"/>
    <x v="12"/>
    <x v="0"/>
    <n v="51.66"/>
  </r>
  <r>
    <x v="8"/>
    <x v="8"/>
    <x v="7"/>
    <x v="5"/>
    <n v="5054167186201"/>
    <x v="4"/>
    <x v="3"/>
    <x v="0"/>
    <n v="51.66"/>
  </r>
  <r>
    <x v="8"/>
    <x v="8"/>
    <x v="7"/>
    <x v="5"/>
    <n v="5054167186218"/>
    <x v="4"/>
    <x v="13"/>
    <x v="0"/>
    <n v="51.66"/>
  </r>
  <r>
    <x v="8"/>
    <x v="8"/>
    <x v="7"/>
    <x v="5"/>
    <n v="5054167186225"/>
    <x v="4"/>
    <x v="4"/>
    <x v="0"/>
    <n v="51.66"/>
  </r>
  <r>
    <x v="8"/>
    <x v="8"/>
    <x v="7"/>
    <x v="5"/>
    <n v="5054167186232"/>
    <x v="4"/>
    <x v="14"/>
    <x v="0"/>
    <n v="51.66"/>
  </r>
  <r>
    <x v="8"/>
    <x v="8"/>
    <x v="7"/>
    <x v="5"/>
    <n v="5054167186249"/>
    <x v="4"/>
    <x v="5"/>
    <x v="0"/>
    <n v="51.66"/>
  </r>
  <r>
    <x v="8"/>
    <x v="8"/>
    <x v="7"/>
    <x v="5"/>
    <n v="5054167186256"/>
    <x v="4"/>
    <x v="15"/>
    <x v="0"/>
    <n v="51.66"/>
  </r>
  <r>
    <x v="9"/>
    <x v="9"/>
    <x v="8"/>
    <x v="6"/>
    <n v="5054167254115"/>
    <x v="5"/>
    <x v="23"/>
    <x v="0"/>
    <n v="25"/>
  </r>
  <r>
    <x v="9"/>
    <x v="9"/>
    <x v="8"/>
    <x v="6"/>
    <n v="5054167254122"/>
    <x v="5"/>
    <x v="24"/>
    <x v="0"/>
    <n v="25"/>
  </r>
  <r>
    <x v="9"/>
    <x v="9"/>
    <x v="8"/>
    <x v="6"/>
    <n v="5054167254139"/>
    <x v="5"/>
    <x v="10"/>
    <x v="0"/>
    <n v="25"/>
  </r>
  <r>
    <x v="9"/>
    <x v="9"/>
    <x v="8"/>
    <x v="6"/>
    <n v="5054167254146"/>
    <x v="5"/>
    <x v="25"/>
    <x v="0"/>
    <n v="25"/>
  </r>
  <r>
    <x v="9"/>
    <x v="9"/>
    <x v="8"/>
    <x v="6"/>
    <n v="5054167254153"/>
    <x v="5"/>
    <x v="26"/>
    <x v="0"/>
    <n v="25"/>
  </r>
  <r>
    <x v="10"/>
    <x v="10"/>
    <x v="9"/>
    <x v="6"/>
    <n v="5050973961117"/>
    <x v="5"/>
    <x v="23"/>
    <x v="0"/>
    <n v="25"/>
  </r>
  <r>
    <x v="10"/>
    <x v="10"/>
    <x v="9"/>
    <x v="6"/>
    <n v="5050973961124"/>
    <x v="5"/>
    <x v="24"/>
    <x v="0"/>
    <n v="25"/>
  </r>
  <r>
    <x v="10"/>
    <x v="10"/>
    <x v="9"/>
    <x v="6"/>
    <n v="5050973961131"/>
    <x v="5"/>
    <x v="10"/>
    <x v="0"/>
    <n v="25"/>
  </r>
  <r>
    <x v="10"/>
    <x v="10"/>
    <x v="9"/>
    <x v="6"/>
    <n v="5050973961148"/>
    <x v="5"/>
    <x v="25"/>
    <x v="0"/>
    <n v="25"/>
  </r>
  <r>
    <x v="10"/>
    <x v="10"/>
    <x v="9"/>
    <x v="6"/>
    <n v="5050973961155"/>
    <x v="5"/>
    <x v="26"/>
    <x v="0"/>
    <n v="25"/>
  </r>
  <r>
    <x v="11"/>
    <x v="11"/>
    <x v="10"/>
    <x v="6"/>
    <n v="5050973973110"/>
    <x v="6"/>
    <x v="23"/>
    <x v="0"/>
    <n v="27.5"/>
  </r>
  <r>
    <x v="11"/>
    <x v="11"/>
    <x v="10"/>
    <x v="6"/>
    <n v="5050973973127"/>
    <x v="6"/>
    <x v="24"/>
    <x v="0"/>
    <n v="27.5"/>
  </r>
  <r>
    <x v="11"/>
    <x v="11"/>
    <x v="10"/>
    <x v="6"/>
    <n v="5050973973134"/>
    <x v="6"/>
    <x v="10"/>
    <x v="0"/>
    <n v="27.5"/>
  </r>
  <r>
    <x v="11"/>
    <x v="11"/>
    <x v="10"/>
    <x v="6"/>
    <n v="5050973973141"/>
    <x v="6"/>
    <x v="25"/>
    <x v="0"/>
    <n v="27.5"/>
  </r>
  <r>
    <x v="11"/>
    <x v="11"/>
    <x v="10"/>
    <x v="6"/>
    <n v="5050973973158"/>
    <x v="6"/>
    <x v="26"/>
    <x v="0"/>
    <n v="27.5"/>
  </r>
  <r>
    <x v="12"/>
    <x v="12"/>
    <x v="11"/>
    <x v="6"/>
    <n v="5050973974117"/>
    <x v="6"/>
    <x v="23"/>
    <x v="0"/>
    <n v="27.5"/>
  </r>
  <r>
    <x v="12"/>
    <x v="12"/>
    <x v="11"/>
    <x v="6"/>
    <n v="5050973974124"/>
    <x v="6"/>
    <x v="24"/>
    <x v="0"/>
    <n v="27.5"/>
  </r>
  <r>
    <x v="12"/>
    <x v="12"/>
    <x v="11"/>
    <x v="6"/>
    <n v="5050973974131"/>
    <x v="6"/>
    <x v="10"/>
    <x v="0"/>
    <n v="27.5"/>
  </r>
  <r>
    <x v="12"/>
    <x v="12"/>
    <x v="11"/>
    <x v="6"/>
    <n v="5050973974148"/>
    <x v="6"/>
    <x v="25"/>
    <x v="0"/>
    <n v="27.5"/>
  </r>
  <r>
    <x v="12"/>
    <x v="12"/>
    <x v="11"/>
    <x v="6"/>
    <n v="5050973974155"/>
    <x v="6"/>
    <x v="26"/>
    <x v="0"/>
    <n v="27.5"/>
  </r>
  <r>
    <x v="13"/>
    <x v="13"/>
    <x v="8"/>
    <x v="6"/>
    <n v="5054167253118"/>
    <x v="6"/>
    <x v="23"/>
    <x v="0"/>
    <n v="27.5"/>
  </r>
  <r>
    <x v="13"/>
    <x v="13"/>
    <x v="8"/>
    <x v="6"/>
    <n v="5054167253125"/>
    <x v="6"/>
    <x v="24"/>
    <x v="0"/>
    <n v="27.5"/>
  </r>
  <r>
    <x v="13"/>
    <x v="13"/>
    <x v="8"/>
    <x v="6"/>
    <n v="5054167253132"/>
    <x v="6"/>
    <x v="10"/>
    <x v="0"/>
    <n v="27.5"/>
  </r>
  <r>
    <x v="13"/>
    <x v="13"/>
    <x v="8"/>
    <x v="6"/>
    <n v="5054167253149"/>
    <x v="6"/>
    <x v="25"/>
    <x v="0"/>
    <n v="27.5"/>
  </r>
  <r>
    <x v="13"/>
    <x v="13"/>
    <x v="8"/>
    <x v="6"/>
    <n v="5054167253156"/>
    <x v="6"/>
    <x v="26"/>
    <x v="0"/>
    <n v="27.5"/>
  </r>
  <r>
    <x v="14"/>
    <x v="14"/>
    <x v="9"/>
    <x v="6"/>
    <n v="5050973958117"/>
    <x v="6"/>
    <x v="23"/>
    <x v="0"/>
    <n v="27.5"/>
  </r>
  <r>
    <x v="14"/>
    <x v="14"/>
    <x v="9"/>
    <x v="6"/>
    <n v="5050973958124"/>
    <x v="6"/>
    <x v="24"/>
    <x v="0"/>
    <n v="27.5"/>
  </r>
  <r>
    <x v="14"/>
    <x v="14"/>
    <x v="9"/>
    <x v="6"/>
    <n v="5050973958131"/>
    <x v="6"/>
    <x v="10"/>
    <x v="0"/>
    <n v="27.5"/>
  </r>
  <r>
    <x v="14"/>
    <x v="14"/>
    <x v="9"/>
    <x v="6"/>
    <n v="5050973958148"/>
    <x v="6"/>
    <x v="25"/>
    <x v="0"/>
    <n v="27.5"/>
  </r>
  <r>
    <x v="14"/>
    <x v="14"/>
    <x v="9"/>
    <x v="6"/>
    <n v="5050973958155"/>
    <x v="6"/>
    <x v="26"/>
    <x v="0"/>
    <n v="27.5"/>
  </r>
  <r>
    <x v="15"/>
    <x v="15"/>
    <x v="10"/>
    <x v="6"/>
    <n v="5050973976111"/>
    <x v="5"/>
    <x v="23"/>
    <x v="0"/>
    <n v="25"/>
  </r>
  <r>
    <x v="15"/>
    <x v="15"/>
    <x v="10"/>
    <x v="6"/>
    <n v="5050973976128"/>
    <x v="5"/>
    <x v="24"/>
    <x v="0"/>
    <n v="25"/>
  </r>
  <r>
    <x v="15"/>
    <x v="15"/>
    <x v="10"/>
    <x v="6"/>
    <n v="5050973976135"/>
    <x v="5"/>
    <x v="10"/>
    <x v="0"/>
    <n v="25"/>
  </r>
  <r>
    <x v="15"/>
    <x v="15"/>
    <x v="10"/>
    <x v="6"/>
    <n v="5050973976142"/>
    <x v="5"/>
    <x v="25"/>
    <x v="0"/>
    <n v="25"/>
  </r>
  <r>
    <x v="15"/>
    <x v="15"/>
    <x v="10"/>
    <x v="6"/>
    <n v="5050973976159"/>
    <x v="5"/>
    <x v="26"/>
    <x v="0"/>
    <n v="25"/>
  </r>
  <r>
    <x v="16"/>
    <x v="16"/>
    <x v="12"/>
    <x v="6"/>
    <n v="5050973977118"/>
    <x v="5"/>
    <x v="23"/>
    <x v="0"/>
    <n v="25"/>
  </r>
  <r>
    <x v="16"/>
    <x v="16"/>
    <x v="12"/>
    <x v="6"/>
    <n v="5050973977125"/>
    <x v="5"/>
    <x v="24"/>
    <x v="0"/>
    <n v="25"/>
  </r>
  <r>
    <x v="16"/>
    <x v="16"/>
    <x v="12"/>
    <x v="6"/>
    <n v="5050973977132"/>
    <x v="5"/>
    <x v="10"/>
    <x v="0"/>
    <n v="25"/>
  </r>
  <r>
    <x v="16"/>
    <x v="16"/>
    <x v="12"/>
    <x v="6"/>
    <n v="5050973977149"/>
    <x v="5"/>
    <x v="25"/>
    <x v="0"/>
    <n v="25"/>
  </r>
  <r>
    <x v="16"/>
    <x v="16"/>
    <x v="12"/>
    <x v="6"/>
    <n v="5050973977156"/>
    <x v="5"/>
    <x v="26"/>
    <x v="0"/>
    <n v="25"/>
  </r>
  <r>
    <x v="17"/>
    <x v="17"/>
    <x v="13"/>
    <x v="6"/>
    <n v="5054167306111"/>
    <x v="7"/>
    <x v="23"/>
    <x v="0"/>
    <n v="20"/>
  </r>
  <r>
    <x v="17"/>
    <x v="17"/>
    <x v="13"/>
    <x v="6"/>
    <n v="5054167306128"/>
    <x v="7"/>
    <x v="24"/>
    <x v="0"/>
    <n v="20"/>
  </r>
  <r>
    <x v="17"/>
    <x v="17"/>
    <x v="13"/>
    <x v="6"/>
    <n v="5054167306135"/>
    <x v="7"/>
    <x v="10"/>
    <x v="0"/>
    <n v="20"/>
  </r>
  <r>
    <x v="17"/>
    <x v="17"/>
    <x v="13"/>
    <x v="6"/>
    <n v="5054167306142"/>
    <x v="7"/>
    <x v="25"/>
    <x v="0"/>
    <n v="20"/>
  </r>
  <r>
    <x v="17"/>
    <x v="17"/>
    <x v="13"/>
    <x v="6"/>
    <n v="5054167306159"/>
    <x v="7"/>
    <x v="26"/>
    <x v="0"/>
    <n v="20"/>
  </r>
  <r>
    <x v="18"/>
    <x v="18"/>
    <x v="14"/>
    <x v="6"/>
    <n v="5054167307118"/>
    <x v="7"/>
    <x v="23"/>
    <x v="0"/>
    <n v="20"/>
  </r>
  <r>
    <x v="18"/>
    <x v="18"/>
    <x v="14"/>
    <x v="6"/>
    <n v="5054167307125"/>
    <x v="7"/>
    <x v="24"/>
    <x v="0"/>
    <n v="20"/>
  </r>
  <r>
    <x v="18"/>
    <x v="18"/>
    <x v="14"/>
    <x v="6"/>
    <n v="5054167307132"/>
    <x v="7"/>
    <x v="10"/>
    <x v="0"/>
    <n v="20"/>
  </r>
  <r>
    <x v="18"/>
    <x v="18"/>
    <x v="14"/>
    <x v="6"/>
    <n v="5054167307149"/>
    <x v="7"/>
    <x v="25"/>
    <x v="0"/>
    <n v="20"/>
  </r>
  <r>
    <x v="18"/>
    <x v="18"/>
    <x v="14"/>
    <x v="6"/>
    <n v="5054167307156"/>
    <x v="7"/>
    <x v="26"/>
    <x v="0"/>
    <n v="20"/>
  </r>
  <r>
    <x v="19"/>
    <x v="19"/>
    <x v="15"/>
    <x v="6"/>
    <n v="5054167284112"/>
    <x v="7"/>
    <x v="23"/>
    <x v="0"/>
    <n v="20"/>
  </r>
  <r>
    <x v="19"/>
    <x v="19"/>
    <x v="15"/>
    <x v="6"/>
    <n v="5054167284129"/>
    <x v="7"/>
    <x v="24"/>
    <x v="0"/>
    <n v="20"/>
  </r>
  <r>
    <x v="19"/>
    <x v="19"/>
    <x v="15"/>
    <x v="6"/>
    <n v="5054167284136"/>
    <x v="7"/>
    <x v="10"/>
    <x v="0"/>
    <n v="20"/>
  </r>
  <r>
    <x v="19"/>
    <x v="19"/>
    <x v="15"/>
    <x v="6"/>
    <n v="5054167284143"/>
    <x v="7"/>
    <x v="25"/>
    <x v="0"/>
    <n v="20"/>
  </r>
  <r>
    <x v="19"/>
    <x v="19"/>
    <x v="15"/>
    <x v="6"/>
    <n v="5054167284150"/>
    <x v="7"/>
    <x v="26"/>
    <x v="0"/>
    <n v="20"/>
  </r>
  <r>
    <x v="20"/>
    <x v="20"/>
    <x v="13"/>
    <x v="6"/>
    <n v="5054167285119"/>
    <x v="7"/>
    <x v="23"/>
    <x v="0"/>
    <n v="20"/>
  </r>
  <r>
    <x v="20"/>
    <x v="20"/>
    <x v="13"/>
    <x v="6"/>
    <n v="5054167285126"/>
    <x v="7"/>
    <x v="24"/>
    <x v="0"/>
    <n v="20"/>
  </r>
  <r>
    <x v="20"/>
    <x v="20"/>
    <x v="13"/>
    <x v="6"/>
    <n v="5054167285133"/>
    <x v="7"/>
    <x v="10"/>
    <x v="0"/>
    <n v="20"/>
  </r>
  <r>
    <x v="20"/>
    <x v="20"/>
    <x v="13"/>
    <x v="6"/>
    <n v="5054167285140"/>
    <x v="7"/>
    <x v="25"/>
    <x v="0"/>
    <n v="20"/>
  </r>
  <r>
    <x v="20"/>
    <x v="20"/>
    <x v="13"/>
    <x v="6"/>
    <n v="5054167285157"/>
    <x v="7"/>
    <x v="26"/>
    <x v="0"/>
    <n v="20"/>
  </r>
  <r>
    <x v="21"/>
    <x v="21"/>
    <x v="13"/>
    <x v="6"/>
    <n v="5054167303110"/>
    <x v="8"/>
    <x v="23"/>
    <x v="0"/>
    <n v="22.5"/>
  </r>
  <r>
    <x v="21"/>
    <x v="21"/>
    <x v="13"/>
    <x v="6"/>
    <n v="5054167303127"/>
    <x v="8"/>
    <x v="24"/>
    <x v="0"/>
    <n v="22.5"/>
  </r>
  <r>
    <x v="21"/>
    <x v="21"/>
    <x v="13"/>
    <x v="6"/>
    <n v="5054167303134"/>
    <x v="8"/>
    <x v="10"/>
    <x v="0"/>
    <n v="22.5"/>
  </r>
  <r>
    <x v="21"/>
    <x v="21"/>
    <x v="13"/>
    <x v="6"/>
    <n v="5054167303141"/>
    <x v="8"/>
    <x v="25"/>
    <x v="0"/>
    <n v="22.5"/>
  </r>
  <r>
    <x v="21"/>
    <x v="21"/>
    <x v="13"/>
    <x v="6"/>
    <n v="5054167303158"/>
    <x v="8"/>
    <x v="26"/>
    <x v="0"/>
    <n v="22.5"/>
  </r>
  <r>
    <x v="22"/>
    <x v="22"/>
    <x v="14"/>
    <x v="6"/>
    <n v="5054167305114"/>
    <x v="8"/>
    <x v="23"/>
    <x v="0"/>
    <n v="22.5"/>
  </r>
  <r>
    <x v="22"/>
    <x v="22"/>
    <x v="14"/>
    <x v="6"/>
    <n v="5054167305121"/>
    <x v="8"/>
    <x v="24"/>
    <x v="0"/>
    <n v="22.5"/>
  </r>
  <r>
    <x v="22"/>
    <x v="22"/>
    <x v="14"/>
    <x v="6"/>
    <n v="5054167305138"/>
    <x v="8"/>
    <x v="10"/>
    <x v="0"/>
    <n v="22.5"/>
  </r>
  <r>
    <x v="22"/>
    <x v="22"/>
    <x v="14"/>
    <x v="6"/>
    <n v="5054167305145"/>
    <x v="8"/>
    <x v="25"/>
    <x v="0"/>
    <n v="22.5"/>
  </r>
  <r>
    <x v="22"/>
    <x v="22"/>
    <x v="14"/>
    <x v="6"/>
    <n v="5054167305152"/>
    <x v="8"/>
    <x v="26"/>
    <x v="0"/>
    <n v="22.5"/>
  </r>
  <r>
    <x v="23"/>
    <x v="23"/>
    <x v="15"/>
    <x v="7"/>
    <n v="5054167281111"/>
    <x v="8"/>
    <x v="23"/>
    <x v="0"/>
    <n v="22.5"/>
  </r>
  <r>
    <x v="23"/>
    <x v="23"/>
    <x v="15"/>
    <x v="7"/>
    <n v="5054167281128"/>
    <x v="8"/>
    <x v="24"/>
    <x v="0"/>
    <n v="22.5"/>
  </r>
  <r>
    <x v="23"/>
    <x v="23"/>
    <x v="15"/>
    <x v="7"/>
    <n v="5054167281135"/>
    <x v="8"/>
    <x v="10"/>
    <x v="0"/>
    <n v="22.5"/>
  </r>
  <r>
    <x v="23"/>
    <x v="23"/>
    <x v="15"/>
    <x v="7"/>
    <n v="5054167281142"/>
    <x v="8"/>
    <x v="25"/>
    <x v="0"/>
    <n v="22.5"/>
  </r>
  <r>
    <x v="23"/>
    <x v="23"/>
    <x v="15"/>
    <x v="7"/>
    <n v="5054167281159"/>
    <x v="8"/>
    <x v="26"/>
    <x v="0"/>
    <n v="22.5"/>
  </r>
  <r>
    <x v="24"/>
    <x v="24"/>
    <x v="13"/>
    <x v="7"/>
    <n v="5054167283115"/>
    <x v="8"/>
    <x v="23"/>
    <x v="0"/>
    <n v="22.5"/>
  </r>
  <r>
    <x v="24"/>
    <x v="24"/>
    <x v="13"/>
    <x v="7"/>
    <n v="5054167283122"/>
    <x v="8"/>
    <x v="24"/>
    <x v="0"/>
    <n v="22.5"/>
  </r>
  <r>
    <x v="24"/>
    <x v="24"/>
    <x v="13"/>
    <x v="7"/>
    <n v="5054167283139"/>
    <x v="8"/>
    <x v="10"/>
    <x v="0"/>
    <n v="22.5"/>
  </r>
  <r>
    <x v="24"/>
    <x v="24"/>
    <x v="13"/>
    <x v="7"/>
    <n v="5054167283146"/>
    <x v="8"/>
    <x v="25"/>
    <x v="0"/>
    <n v="22.5"/>
  </r>
  <r>
    <x v="24"/>
    <x v="24"/>
    <x v="13"/>
    <x v="7"/>
    <n v="5054167283153"/>
    <x v="8"/>
    <x v="26"/>
    <x v="0"/>
    <n v="22.5"/>
  </r>
  <r>
    <x v="25"/>
    <x v="25"/>
    <x v="16"/>
    <x v="6"/>
    <n v="5050973999127"/>
    <x v="0"/>
    <x v="24"/>
    <x v="0"/>
    <n v="10"/>
  </r>
  <r>
    <x v="25"/>
    <x v="25"/>
    <x v="16"/>
    <x v="6"/>
    <n v="5050973999134"/>
    <x v="0"/>
    <x v="10"/>
    <x v="0"/>
    <n v="10"/>
  </r>
  <r>
    <x v="25"/>
    <x v="25"/>
    <x v="16"/>
    <x v="6"/>
    <n v="5050973999141"/>
    <x v="0"/>
    <x v="25"/>
    <x v="0"/>
    <n v="10"/>
  </r>
  <r>
    <x v="26"/>
    <x v="26"/>
    <x v="16"/>
    <x v="6"/>
    <n v="5054167042125"/>
    <x v="0"/>
    <x v="24"/>
    <x v="0"/>
    <n v="10"/>
  </r>
  <r>
    <x v="26"/>
    <x v="26"/>
    <x v="16"/>
    <x v="6"/>
    <n v="5054167042132"/>
    <x v="0"/>
    <x v="10"/>
    <x v="0"/>
    <n v="10"/>
  </r>
  <r>
    <x v="26"/>
    <x v="26"/>
    <x v="16"/>
    <x v="6"/>
    <n v="5054167042149"/>
    <x v="0"/>
    <x v="25"/>
    <x v="0"/>
    <n v="10"/>
  </r>
  <r>
    <x v="27"/>
    <x v="27"/>
    <x v="14"/>
    <x v="7"/>
    <n v="5054167314116"/>
    <x v="9"/>
    <x v="23"/>
    <x v="0"/>
    <n v="14"/>
  </r>
  <r>
    <x v="27"/>
    <x v="27"/>
    <x v="14"/>
    <x v="7"/>
    <n v="5054167314123"/>
    <x v="9"/>
    <x v="24"/>
    <x v="0"/>
    <n v="14"/>
  </r>
  <r>
    <x v="27"/>
    <x v="27"/>
    <x v="14"/>
    <x v="7"/>
    <n v="5054167314130"/>
    <x v="9"/>
    <x v="10"/>
    <x v="0"/>
    <n v="14"/>
  </r>
  <r>
    <x v="27"/>
    <x v="27"/>
    <x v="14"/>
    <x v="7"/>
    <n v="5054167314147"/>
    <x v="9"/>
    <x v="25"/>
    <x v="0"/>
    <n v="14"/>
  </r>
  <r>
    <x v="27"/>
    <x v="27"/>
    <x v="14"/>
    <x v="7"/>
    <n v="5054167314154"/>
    <x v="9"/>
    <x v="26"/>
    <x v="0"/>
    <n v="14"/>
  </r>
  <r>
    <x v="28"/>
    <x v="28"/>
    <x v="15"/>
    <x v="6"/>
    <n v="5054167292117"/>
    <x v="9"/>
    <x v="23"/>
    <x v="0"/>
    <n v="14"/>
  </r>
  <r>
    <x v="28"/>
    <x v="28"/>
    <x v="15"/>
    <x v="6"/>
    <n v="5054167292124"/>
    <x v="9"/>
    <x v="24"/>
    <x v="0"/>
    <n v="14"/>
  </r>
  <r>
    <x v="28"/>
    <x v="28"/>
    <x v="15"/>
    <x v="6"/>
    <n v="5054167292131"/>
    <x v="9"/>
    <x v="10"/>
    <x v="0"/>
    <n v="14"/>
  </r>
  <r>
    <x v="28"/>
    <x v="28"/>
    <x v="15"/>
    <x v="6"/>
    <n v="5054167292148"/>
    <x v="9"/>
    <x v="25"/>
    <x v="0"/>
    <n v="14"/>
  </r>
  <r>
    <x v="28"/>
    <x v="28"/>
    <x v="15"/>
    <x v="6"/>
    <n v="5054167292155"/>
    <x v="9"/>
    <x v="26"/>
    <x v="0"/>
    <n v="14"/>
  </r>
  <r>
    <x v="29"/>
    <x v="29"/>
    <x v="13"/>
    <x v="6"/>
    <n v="5054167311115"/>
    <x v="10"/>
    <x v="23"/>
    <x v="0"/>
    <n v="17.5"/>
  </r>
  <r>
    <x v="29"/>
    <x v="29"/>
    <x v="13"/>
    <x v="6"/>
    <n v="5054167311122"/>
    <x v="10"/>
    <x v="24"/>
    <x v="0"/>
    <n v="17.5"/>
  </r>
  <r>
    <x v="29"/>
    <x v="29"/>
    <x v="13"/>
    <x v="6"/>
    <n v="5054167311139"/>
    <x v="10"/>
    <x v="10"/>
    <x v="0"/>
    <n v="17.5"/>
  </r>
  <r>
    <x v="29"/>
    <x v="29"/>
    <x v="13"/>
    <x v="6"/>
    <n v="5054167311146"/>
    <x v="10"/>
    <x v="25"/>
    <x v="0"/>
    <n v="17.5"/>
  </r>
  <r>
    <x v="29"/>
    <x v="29"/>
    <x v="13"/>
    <x v="6"/>
    <n v="5054167311153"/>
    <x v="10"/>
    <x v="26"/>
    <x v="0"/>
    <n v="17.5"/>
  </r>
  <r>
    <x v="30"/>
    <x v="30"/>
    <x v="14"/>
    <x v="6"/>
    <n v="5054167312112"/>
    <x v="10"/>
    <x v="23"/>
    <x v="0"/>
    <n v="17.5"/>
  </r>
  <r>
    <x v="30"/>
    <x v="30"/>
    <x v="14"/>
    <x v="6"/>
    <n v="5054167312129"/>
    <x v="10"/>
    <x v="24"/>
    <x v="0"/>
    <n v="17.5"/>
  </r>
  <r>
    <x v="30"/>
    <x v="30"/>
    <x v="14"/>
    <x v="6"/>
    <n v="5054167312136"/>
    <x v="10"/>
    <x v="10"/>
    <x v="0"/>
    <n v="17.5"/>
  </r>
  <r>
    <x v="30"/>
    <x v="30"/>
    <x v="14"/>
    <x v="6"/>
    <n v="5054167312143"/>
    <x v="10"/>
    <x v="25"/>
    <x v="0"/>
    <n v="17.5"/>
  </r>
  <r>
    <x v="30"/>
    <x v="30"/>
    <x v="14"/>
    <x v="6"/>
    <n v="5054167312150"/>
    <x v="10"/>
    <x v="26"/>
    <x v="0"/>
    <n v="17.5"/>
  </r>
  <r>
    <x v="31"/>
    <x v="31"/>
    <x v="15"/>
    <x v="6"/>
    <n v="5054167289117"/>
    <x v="10"/>
    <x v="23"/>
    <x v="0"/>
    <n v="17.5"/>
  </r>
  <r>
    <x v="31"/>
    <x v="31"/>
    <x v="15"/>
    <x v="6"/>
    <n v="5054167289124"/>
    <x v="10"/>
    <x v="24"/>
    <x v="0"/>
    <n v="17.5"/>
  </r>
  <r>
    <x v="31"/>
    <x v="31"/>
    <x v="15"/>
    <x v="6"/>
    <n v="5054167289131"/>
    <x v="10"/>
    <x v="10"/>
    <x v="0"/>
    <n v="17.5"/>
  </r>
  <r>
    <x v="31"/>
    <x v="31"/>
    <x v="15"/>
    <x v="6"/>
    <n v="5054167289148"/>
    <x v="10"/>
    <x v="25"/>
    <x v="0"/>
    <n v="17.5"/>
  </r>
  <r>
    <x v="31"/>
    <x v="31"/>
    <x v="15"/>
    <x v="6"/>
    <n v="5054167289155"/>
    <x v="10"/>
    <x v="26"/>
    <x v="0"/>
    <n v="17.5"/>
  </r>
  <r>
    <x v="32"/>
    <x v="32"/>
    <x v="13"/>
    <x v="6"/>
    <n v="5054167290113"/>
    <x v="10"/>
    <x v="23"/>
    <x v="0"/>
    <n v="17.5"/>
  </r>
  <r>
    <x v="32"/>
    <x v="32"/>
    <x v="13"/>
    <x v="6"/>
    <n v="5054167290120"/>
    <x v="10"/>
    <x v="24"/>
    <x v="0"/>
    <n v="17.5"/>
  </r>
  <r>
    <x v="32"/>
    <x v="32"/>
    <x v="13"/>
    <x v="6"/>
    <n v="5054167290137"/>
    <x v="10"/>
    <x v="10"/>
    <x v="0"/>
    <n v="17.5"/>
  </r>
  <r>
    <x v="32"/>
    <x v="32"/>
    <x v="13"/>
    <x v="6"/>
    <n v="5054167290144"/>
    <x v="10"/>
    <x v="25"/>
    <x v="0"/>
    <n v="17.5"/>
  </r>
  <r>
    <x v="32"/>
    <x v="32"/>
    <x v="13"/>
    <x v="6"/>
    <n v="5054167290151"/>
    <x v="10"/>
    <x v="26"/>
    <x v="0"/>
    <n v="17.5"/>
  </r>
  <r>
    <x v="33"/>
    <x v="33"/>
    <x v="13"/>
    <x v="6"/>
    <n v="5054167308115"/>
    <x v="11"/>
    <x v="23"/>
    <x v="0"/>
    <n v="21"/>
  </r>
  <r>
    <x v="33"/>
    <x v="33"/>
    <x v="13"/>
    <x v="6"/>
    <n v="5054167308122"/>
    <x v="11"/>
    <x v="24"/>
    <x v="0"/>
    <n v="21"/>
  </r>
  <r>
    <x v="33"/>
    <x v="33"/>
    <x v="13"/>
    <x v="6"/>
    <n v="5054167308139"/>
    <x v="11"/>
    <x v="10"/>
    <x v="0"/>
    <n v="21"/>
  </r>
  <r>
    <x v="33"/>
    <x v="33"/>
    <x v="13"/>
    <x v="6"/>
    <n v="5054167308146"/>
    <x v="11"/>
    <x v="25"/>
    <x v="0"/>
    <n v="21"/>
  </r>
  <r>
    <x v="33"/>
    <x v="33"/>
    <x v="13"/>
    <x v="6"/>
    <n v="5054167308153"/>
    <x v="11"/>
    <x v="26"/>
    <x v="0"/>
    <n v="21"/>
  </r>
  <r>
    <x v="34"/>
    <x v="34"/>
    <x v="14"/>
    <x v="6"/>
    <n v="5054167310118"/>
    <x v="11"/>
    <x v="23"/>
    <x v="0"/>
    <n v="21"/>
  </r>
  <r>
    <x v="34"/>
    <x v="34"/>
    <x v="14"/>
    <x v="6"/>
    <n v="5054167310125"/>
    <x v="11"/>
    <x v="24"/>
    <x v="0"/>
    <n v="21"/>
  </r>
  <r>
    <x v="34"/>
    <x v="34"/>
    <x v="14"/>
    <x v="6"/>
    <n v="5054167310132"/>
    <x v="11"/>
    <x v="10"/>
    <x v="0"/>
    <n v="21"/>
  </r>
  <r>
    <x v="34"/>
    <x v="34"/>
    <x v="14"/>
    <x v="6"/>
    <n v="5054167310149"/>
    <x v="11"/>
    <x v="25"/>
    <x v="0"/>
    <n v="21"/>
  </r>
  <r>
    <x v="34"/>
    <x v="34"/>
    <x v="14"/>
    <x v="6"/>
    <n v="5054167310156"/>
    <x v="11"/>
    <x v="26"/>
    <x v="0"/>
    <n v="21"/>
  </r>
  <r>
    <x v="35"/>
    <x v="35"/>
    <x v="15"/>
    <x v="6"/>
    <n v="5054167286116"/>
    <x v="11"/>
    <x v="23"/>
    <x v="0"/>
    <n v="21"/>
  </r>
  <r>
    <x v="35"/>
    <x v="35"/>
    <x v="15"/>
    <x v="6"/>
    <n v="5054167286123"/>
    <x v="11"/>
    <x v="24"/>
    <x v="0"/>
    <n v="21"/>
  </r>
  <r>
    <x v="35"/>
    <x v="35"/>
    <x v="15"/>
    <x v="6"/>
    <n v="5054167286130"/>
    <x v="11"/>
    <x v="10"/>
    <x v="0"/>
    <n v="21"/>
  </r>
  <r>
    <x v="35"/>
    <x v="35"/>
    <x v="15"/>
    <x v="6"/>
    <n v="5054167286147"/>
    <x v="11"/>
    <x v="25"/>
    <x v="0"/>
    <n v="21"/>
  </r>
  <r>
    <x v="35"/>
    <x v="35"/>
    <x v="15"/>
    <x v="6"/>
    <n v="5054167286154"/>
    <x v="11"/>
    <x v="26"/>
    <x v="0"/>
    <n v="21"/>
  </r>
  <r>
    <x v="36"/>
    <x v="36"/>
    <x v="13"/>
    <x v="6"/>
    <n v="5054167288110"/>
    <x v="11"/>
    <x v="23"/>
    <x v="0"/>
    <n v="21"/>
  </r>
  <r>
    <x v="36"/>
    <x v="36"/>
    <x v="13"/>
    <x v="6"/>
    <n v="5054167288127"/>
    <x v="11"/>
    <x v="24"/>
    <x v="0"/>
    <n v="21"/>
  </r>
  <r>
    <x v="36"/>
    <x v="36"/>
    <x v="13"/>
    <x v="6"/>
    <n v="5054167288134"/>
    <x v="11"/>
    <x v="10"/>
    <x v="0"/>
    <n v="21"/>
  </r>
  <r>
    <x v="36"/>
    <x v="36"/>
    <x v="13"/>
    <x v="6"/>
    <n v="5054167288141"/>
    <x v="11"/>
    <x v="25"/>
    <x v="0"/>
    <n v="21"/>
  </r>
  <r>
    <x v="36"/>
    <x v="36"/>
    <x v="13"/>
    <x v="6"/>
    <n v="5054167288158"/>
    <x v="11"/>
    <x v="26"/>
    <x v="0"/>
    <n v="21"/>
  </r>
  <r>
    <x v="37"/>
    <x v="37"/>
    <x v="17"/>
    <x v="0"/>
    <n v="5050973820100"/>
    <x v="12"/>
    <x v="0"/>
    <x v="0"/>
    <n v="2.5"/>
  </r>
  <r>
    <x v="38"/>
    <x v="38"/>
    <x v="18"/>
    <x v="8"/>
    <n v="5050973949115"/>
    <x v="13"/>
    <x v="24"/>
    <x v="0"/>
    <n v="7.5"/>
  </r>
  <r>
    <x v="38"/>
    <x v="38"/>
    <x v="18"/>
    <x v="8"/>
    <n v="5050973949122"/>
    <x v="13"/>
    <x v="10"/>
    <x v="0"/>
    <n v="7.5"/>
  </r>
  <r>
    <x v="38"/>
    <x v="38"/>
    <x v="18"/>
    <x v="8"/>
    <n v="5050973949139"/>
    <x v="13"/>
    <x v="25"/>
    <x v="0"/>
    <n v="7.5"/>
  </r>
  <r>
    <x v="39"/>
    <x v="39"/>
    <x v="2"/>
    <x v="0"/>
    <n v="5050973939109"/>
    <x v="14"/>
    <x v="0"/>
    <x v="0"/>
    <n v="37.5"/>
  </r>
  <r>
    <x v="40"/>
    <x v="40"/>
    <x v="18"/>
    <x v="8"/>
    <n v="5050973438114"/>
    <x v="13"/>
    <x v="24"/>
    <x v="0"/>
    <n v="7.5"/>
  </r>
  <r>
    <x v="40"/>
    <x v="40"/>
    <x v="18"/>
    <x v="8"/>
    <n v="5050973438121"/>
    <x v="13"/>
    <x v="10"/>
    <x v="0"/>
    <n v="7.5"/>
  </r>
  <r>
    <x v="40"/>
    <x v="40"/>
    <x v="18"/>
    <x v="8"/>
    <n v="5050973438138"/>
    <x v="13"/>
    <x v="25"/>
    <x v="0"/>
    <n v="7.5"/>
  </r>
  <r>
    <x v="41"/>
    <x v="41"/>
    <x v="2"/>
    <x v="0"/>
    <n v="5050973805107"/>
    <x v="15"/>
    <x v="0"/>
    <x v="0"/>
    <n v="32.5"/>
  </r>
  <r>
    <x v="42"/>
    <x v="42"/>
    <x v="18"/>
    <x v="5"/>
    <n v="5054167090140"/>
    <x v="4"/>
    <x v="19"/>
    <x v="0"/>
    <n v="51.66"/>
  </r>
  <r>
    <x v="42"/>
    <x v="42"/>
    <x v="18"/>
    <x v="5"/>
    <n v="5054167090157"/>
    <x v="4"/>
    <x v="20"/>
    <x v="0"/>
    <n v="51.66"/>
  </r>
  <r>
    <x v="42"/>
    <x v="42"/>
    <x v="18"/>
    <x v="5"/>
    <n v="5054167090164"/>
    <x v="4"/>
    <x v="1"/>
    <x v="0"/>
    <n v="51.66"/>
  </r>
  <r>
    <x v="42"/>
    <x v="42"/>
    <x v="18"/>
    <x v="5"/>
    <n v="5054167090171"/>
    <x v="4"/>
    <x v="11"/>
    <x v="0"/>
    <n v="51.66"/>
  </r>
  <r>
    <x v="42"/>
    <x v="42"/>
    <x v="18"/>
    <x v="5"/>
    <n v="5054167090188"/>
    <x v="4"/>
    <x v="2"/>
    <x v="0"/>
    <n v="51.66"/>
  </r>
  <r>
    <x v="42"/>
    <x v="42"/>
    <x v="18"/>
    <x v="5"/>
    <n v="5054167090195"/>
    <x v="4"/>
    <x v="12"/>
    <x v="0"/>
    <n v="51.66"/>
  </r>
  <r>
    <x v="42"/>
    <x v="42"/>
    <x v="18"/>
    <x v="5"/>
    <n v="5054167090201"/>
    <x v="4"/>
    <x v="3"/>
    <x v="0"/>
    <n v="51.66"/>
  </r>
  <r>
    <x v="42"/>
    <x v="42"/>
    <x v="18"/>
    <x v="5"/>
    <n v="5054167090218"/>
    <x v="4"/>
    <x v="13"/>
    <x v="0"/>
    <n v="51.66"/>
  </r>
  <r>
    <x v="42"/>
    <x v="42"/>
    <x v="18"/>
    <x v="5"/>
    <n v="5054167090225"/>
    <x v="4"/>
    <x v="4"/>
    <x v="0"/>
    <n v="51.66"/>
  </r>
  <r>
    <x v="42"/>
    <x v="42"/>
    <x v="18"/>
    <x v="5"/>
    <n v="5054167090232"/>
    <x v="4"/>
    <x v="14"/>
    <x v="0"/>
    <n v="51.66"/>
  </r>
  <r>
    <x v="42"/>
    <x v="42"/>
    <x v="18"/>
    <x v="5"/>
    <n v="5054167090249"/>
    <x v="4"/>
    <x v="5"/>
    <x v="0"/>
    <n v="51.66"/>
  </r>
  <r>
    <x v="42"/>
    <x v="42"/>
    <x v="18"/>
    <x v="5"/>
    <n v="5054167090256"/>
    <x v="4"/>
    <x v="15"/>
    <x v="0"/>
    <n v="51.66"/>
  </r>
  <r>
    <x v="42"/>
    <x v="42"/>
    <x v="18"/>
    <x v="5"/>
    <n v="5054167090263"/>
    <x v="4"/>
    <x v="6"/>
    <x v="0"/>
    <n v="51.66"/>
  </r>
  <r>
    <x v="42"/>
    <x v="42"/>
    <x v="18"/>
    <x v="5"/>
    <n v="5054167090270"/>
    <x v="4"/>
    <x v="16"/>
    <x v="0"/>
    <n v="51.66"/>
  </r>
  <r>
    <x v="42"/>
    <x v="42"/>
    <x v="18"/>
    <x v="5"/>
    <n v="5054167090287"/>
    <x v="4"/>
    <x v="7"/>
    <x v="0"/>
    <n v="51.66"/>
  </r>
  <r>
    <x v="42"/>
    <x v="42"/>
    <x v="18"/>
    <x v="5"/>
    <n v="5054167090294"/>
    <x v="4"/>
    <x v="17"/>
    <x v="0"/>
    <n v="51.66"/>
  </r>
  <r>
    <x v="42"/>
    <x v="42"/>
    <x v="18"/>
    <x v="5"/>
    <n v="5054167090300"/>
    <x v="4"/>
    <x v="8"/>
    <x v="0"/>
    <n v="51.66"/>
  </r>
  <r>
    <x v="42"/>
    <x v="42"/>
    <x v="18"/>
    <x v="5"/>
    <n v="5054167090317"/>
    <x v="4"/>
    <x v="18"/>
    <x v="0"/>
    <n v="51.66"/>
  </r>
  <r>
    <x v="42"/>
    <x v="42"/>
    <x v="18"/>
    <x v="5"/>
    <n v="5054167090324"/>
    <x v="4"/>
    <x v="9"/>
    <x v="0"/>
    <n v="51.66"/>
  </r>
  <r>
    <x v="42"/>
    <x v="42"/>
    <x v="18"/>
    <x v="5"/>
    <n v="5054167090348"/>
    <x v="4"/>
    <x v="27"/>
    <x v="0"/>
    <n v="51.66"/>
  </r>
  <r>
    <x v="43"/>
    <x v="43"/>
    <x v="19"/>
    <x v="5"/>
    <n v="5054167205148"/>
    <x v="4"/>
    <x v="19"/>
    <x v="0"/>
    <n v="51.66"/>
  </r>
  <r>
    <x v="43"/>
    <x v="43"/>
    <x v="19"/>
    <x v="5"/>
    <n v="5054167205155"/>
    <x v="4"/>
    <x v="20"/>
    <x v="0"/>
    <n v="51.66"/>
  </r>
  <r>
    <x v="43"/>
    <x v="43"/>
    <x v="19"/>
    <x v="5"/>
    <n v="5054167205162"/>
    <x v="4"/>
    <x v="1"/>
    <x v="0"/>
    <n v="51.66"/>
  </r>
  <r>
    <x v="43"/>
    <x v="43"/>
    <x v="19"/>
    <x v="5"/>
    <n v="5054167205179"/>
    <x v="4"/>
    <x v="11"/>
    <x v="0"/>
    <n v="51.66"/>
  </r>
  <r>
    <x v="43"/>
    <x v="43"/>
    <x v="19"/>
    <x v="5"/>
    <n v="5054167205186"/>
    <x v="4"/>
    <x v="2"/>
    <x v="0"/>
    <n v="51.66"/>
  </r>
  <r>
    <x v="43"/>
    <x v="43"/>
    <x v="19"/>
    <x v="5"/>
    <n v="5054167205193"/>
    <x v="4"/>
    <x v="12"/>
    <x v="0"/>
    <n v="51.66"/>
  </r>
  <r>
    <x v="43"/>
    <x v="43"/>
    <x v="19"/>
    <x v="5"/>
    <n v="5054167205209"/>
    <x v="4"/>
    <x v="3"/>
    <x v="0"/>
    <n v="51.66"/>
  </r>
  <r>
    <x v="43"/>
    <x v="43"/>
    <x v="19"/>
    <x v="5"/>
    <n v="5054167205216"/>
    <x v="4"/>
    <x v="13"/>
    <x v="0"/>
    <n v="51.66"/>
  </r>
  <r>
    <x v="43"/>
    <x v="43"/>
    <x v="19"/>
    <x v="5"/>
    <n v="5054167205223"/>
    <x v="4"/>
    <x v="4"/>
    <x v="0"/>
    <n v="51.66"/>
  </r>
  <r>
    <x v="43"/>
    <x v="43"/>
    <x v="19"/>
    <x v="5"/>
    <n v="5054167205230"/>
    <x v="4"/>
    <x v="14"/>
    <x v="0"/>
    <n v="51.66"/>
  </r>
  <r>
    <x v="43"/>
    <x v="43"/>
    <x v="19"/>
    <x v="5"/>
    <n v="5054167205247"/>
    <x v="4"/>
    <x v="5"/>
    <x v="0"/>
    <n v="51.66"/>
  </r>
  <r>
    <x v="43"/>
    <x v="43"/>
    <x v="19"/>
    <x v="5"/>
    <n v="5054167205254"/>
    <x v="4"/>
    <x v="15"/>
    <x v="0"/>
    <n v="51.66"/>
  </r>
  <r>
    <x v="44"/>
    <x v="44"/>
    <x v="20"/>
    <x v="5"/>
    <n v="5054167208149"/>
    <x v="4"/>
    <x v="19"/>
    <x v="0"/>
    <n v="51.66"/>
  </r>
  <r>
    <x v="44"/>
    <x v="44"/>
    <x v="20"/>
    <x v="5"/>
    <n v="5054167208156"/>
    <x v="4"/>
    <x v="20"/>
    <x v="0"/>
    <n v="51.66"/>
  </r>
  <r>
    <x v="44"/>
    <x v="44"/>
    <x v="20"/>
    <x v="5"/>
    <n v="5054167208163"/>
    <x v="4"/>
    <x v="1"/>
    <x v="0"/>
    <n v="51.66"/>
  </r>
  <r>
    <x v="44"/>
    <x v="44"/>
    <x v="20"/>
    <x v="5"/>
    <n v="5054167208170"/>
    <x v="4"/>
    <x v="11"/>
    <x v="0"/>
    <n v="51.66"/>
  </r>
  <r>
    <x v="44"/>
    <x v="44"/>
    <x v="20"/>
    <x v="5"/>
    <n v="5054167208187"/>
    <x v="4"/>
    <x v="2"/>
    <x v="0"/>
    <n v="51.66"/>
  </r>
  <r>
    <x v="44"/>
    <x v="44"/>
    <x v="20"/>
    <x v="5"/>
    <n v="5054167208194"/>
    <x v="4"/>
    <x v="12"/>
    <x v="0"/>
    <n v="51.66"/>
  </r>
  <r>
    <x v="44"/>
    <x v="44"/>
    <x v="20"/>
    <x v="5"/>
    <n v="5054167208200"/>
    <x v="4"/>
    <x v="3"/>
    <x v="0"/>
    <n v="51.66"/>
  </r>
  <r>
    <x v="44"/>
    <x v="44"/>
    <x v="20"/>
    <x v="5"/>
    <n v="5054167208217"/>
    <x v="4"/>
    <x v="13"/>
    <x v="0"/>
    <n v="51.66"/>
  </r>
  <r>
    <x v="44"/>
    <x v="44"/>
    <x v="20"/>
    <x v="5"/>
    <n v="5054167208224"/>
    <x v="4"/>
    <x v="4"/>
    <x v="0"/>
    <n v="51.66"/>
  </r>
  <r>
    <x v="44"/>
    <x v="44"/>
    <x v="20"/>
    <x v="5"/>
    <n v="5054167208231"/>
    <x v="4"/>
    <x v="14"/>
    <x v="0"/>
    <n v="51.66"/>
  </r>
  <r>
    <x v="44"/>
    <x v="44"/>
    <x v="20"/>
    <x v="5"/>
    <n v="5054167208248"/>
    <x v="4"/>
    <x v="5"/>
    <x v="0"/>
    <n v="51.66"/>
  </r>
  <r>
    <x v="44"/>
    <x v="44"/>
    <x v="20"/>
    <x v="5"/>
    <n v="5054167208255"/>
    <x v="4"/>
    <x v="15"/>
    <x v="0"/>
    <n v="51.66"/>
  </r>
  <r>
    <x v="45"/>
    <x v="45"/>
    <x v="21"/>
    <x v="5"/>
    <n v="5054167206145"/>
    <x v="4"/>
    <x v="19"/>
    <x v="0"/>
    <n v="51.66"/>
  </r>
  <r>
    <x v="45"/>
    <x v="45"/>
    <x v="21"/>
    <x v="5"/>
    <n v="5054167206152"/>
    <x v="4"/>
    <x v="20"/>
    <x v="0"/>
    <n v="51.66"/>
  </r>
  <r>
    <x v="45"/>
    <x v="45"/>
    <x v="21"/>
    <x v="5"/>
    <n v="5054167206169"/>
    <x v="4"/>
    <x v="1"/>
    <x v="0"/>
    <n v="51.66"/>
  </r>
  <r>
    <x v="45"/>
    <x v="45"/>
    <x v="21"/>
    <x v="5"/>
    <n v="5054167206176"/>
    <x v="4"/>
    <x v="11"/>
    <x v="0"/>
    <n v="51.66"/>
  </r>
  <r>
    <x v="45"/>
    <x v="45"/>
    <x v="21"/>
    <x v="5"/>
    <n v="5054167206183"/>
    <x v="4"/>
    <x v="2"/>
    <x v="0"/>
    <n v="51.66"/>
  </r>
  <r>
    <x v="45"/>
    <x v="45"/>
    <x v="21"/>
    <x v="5"/>
    <n v="5054167206190"/>
    <x v="4"/>
    <x v="12"/>
    <x v="0"/>
    <n v="51.66"/>
  </r>
  <r>
    <x v="45"/>
    <x v="45"/>
    <x v="21"/>
    <x v="5"/>
    <n v="5054167206206"/>
    <x v="4"/>
    <x v="3"/>
    <x v="0"/>
    <n v="51.66"/>
  </r>
  <r>
    <x v="45"/>
    <x v="45"/>
    <x v="21"/>
    <x v="5"/>
    <n v="5054167206213"/>
    <x v="4"/>
    <x v="13"/>
    <x v="0"/>
    <n v="51.66"/>
  </r>
  <r>
    <x v="45"/>
    <x v="45"/>
    <x v="21"/>
    <x v="5"/>
    <n v="5054167206220"/>
    <x v="4"/>
    <x v="4"/>
    <x v="0"/>
    <n v="51.66"/>
  </r>
  <r>
    <x v="45"/>
    <x v="45"/>
    <x v="21"/>
    <x v="5"/>
    <n v="5054167206237"/>
    <x v="4"/>
    <x v="14"/>
    <x v="0"/>
    <n v="51.66"/>
  </r>
  <r>
    <x v="45"/>
    <x v="45"/>
    <x v="21"/>
    <x v="5"/>
    <n v="5054167206244"/>
    <x v="4"/>
    <x v="5"/>
    <x v="0"/>
    <n v="51.66"/>
  </r>
  <r>
    <x v="45"/>
    <x v="45"/>
    <x v="21"/>
    <x v="5"/>
    <n v="5054167206251"/>
    <x v="4"/>
    <x v="15"/>
    <x v="0"/>
    <n v="51.66"/>
  </r>
  <r>
    <x v="46"/>
    <x v="46"/>
    <x v="18"/>
    <x v="5"/>
    <n v="5054167093141"/>
    <x v="4"/>
    <x v="19"/>
    <x v="0"/>
    <n v="51.66"/>
  </r>
  <r>
    <x v="46"/>
    <x v="46"/>
    <x v="18"/>
    <x v="5"/>
    <n v="5054167093158"/>
    <x v="4"/>
    <x v="20"/>
    <x v="0"/>
    <n v="51.66"/>
  </r>
  <r>
    <x v="46"/>
    <x v="46"/>
    <x v="18"/>
    <x v="5"/>
    <n v="5054167093165"/>
    <x v="4"/>
    <x v="1"/>
    <x v="0"/>
    <n v="51.66"/>
  </r>
  <r>
    <x v="46"/>
    <x v="46"/>
    <x v="18"/>
    <x v="5"/>
    <n v="5054167093172"/>
    <x v="4"/>
    <x v="11"/>
    <x v="0"/>
    <n v="51.66"/>
  </r>
  <r>
    <x v="46"/>
    <x v="46"/>
    <x v="18"/>
    <x v="5"/>
    <n v="5054167093189"/>
    <x v="4"/>
    <x v="2"/>
    <x v="0"/>
    <n v="51.66"/>
  </r>
  <r>
    <x v="46"/>
    <x v="46"/>
    <x v="18"/>
    <x v="5"/>
    <n v="5054167093196"/>
    <x v="4"/>
    <x v="12"/>
    <x v="0"/>
    <n v="51.66"/>
  </r>
  <r>
    <x v="46"/>
    <x v="46"/>
    <x v="18"/>
    <x v="5"/>
    <n v="5054167093202"/>
    <x v="4"/>
    <x v="3"/>
    <x v="0"/>
    <n v="51.66"/>
  </r>
  <r>
    <x v="46"/>
    <x v="46"/>
    <x v="18"/>
    <x v="5"/>
    <n v="5054167093219"/>
    <x v="4"/>
    <x v="13"/>
    <x v="0"/>
    <n v="51.66"/>
  </r>
  <r>
    <x v="46"/>
    <x v="46"/>
    <x v="18"/>
    <x v="5"/>
    <n v="5054167093226"/>
    <x v="4"/>
    <x v="4"/>
    <x v="0"/>
    <n v="51.66"/>
  </r>
  <r>
    <x v="46"/>
    <x v="46"/>
    <x v="18"/>
    <x v="5"/>
    <n v="5054167093233"/>
    <x v="4"/>
    <x v="14"/>
    <x v="0"/>
    <n v="51.66"/>
  </r>
  <r>
    <x v="46"/>
    <x v="46"/>
    <x v="18"/>
    <x v="5"/>
    <n v="5054167093240"/>
    <x v="4"/>
    <x v="5"/>
    <x v="0"/>
    <n v="51.66"/>
  </r>
  <r>
    <x v="46"/>
    <x v="46"/>
    <x v="18"/>
    <x v="5"/>
    <n v="5054167093257"/>
    <x v="4"/>
    <x v="15"/>
    <x v="0"/>
    <n v="51.66"/>
  </r>
  <r>
    <x v="46"/>
    <x v="46"/>
    <x v="18"/>
    <x v="5"/>
    <n v="5054167093264"/>
    <x v="4"/>
    <x v="6"/>
    <x v="0"/>
    <n v="51.66"/>
  </r>
  <r>
    <x v="46"/>
    <x v="46"/>
    <x v="18"/>
    <x v="5"/>
    <n v="5054167093271"/>
    <x v="4"/>
    <x v="16"/>
    <x v="0"/>
    <n v="51.66"/>
  </r>
  <r>
    <x v="46"/>
    <x v="46"/>
    <x v="18"/>
    <x v="5"/>
    <n v="5054167093288"/>
    <x v="4"/>
    <x v="7"/>
    <x v="0"/>
    <n v="51.66"/>
  </r>
  <r>
    <x v="46"/>
    <x v="46"/>
    <x v="18"/>
    <x v="5"/>
    <n v="5054167093295"/>
    <x v="4"/>
    <x v="17"/>
    <x v="0"/>
    <n v="51.66"/>
  </r>
  <r>
    <x v="46"/>
    <x v="46"/>
    <x v="18"/>
    <x v="5"/>
    <n v="5054167093301"/>
    <x v="4"/>
    <x v="8"/>
    <x v="0"/>
    <n v="51.66"/>
  </r>
  <r>
    <x v="46"/>
    <x v="46"/>
    <x v="18"/>
    <x v="5"/>
    <n v="5054167093318"/>
    <x v="4"/>
    <x v="18"/>
    <x v="0"/>
    <n v="51.66"/>
  </r>
  <r>
    <x v="46"/>
    <x v="46"/>
    <x v="18"/>
    <x v="5"/>
    <n v="5054167093325"/>
    <x v="4"/>
    <x v="9"/>
    <x v="0"/>
    <n v="51.66"/>
  </r>
  <r>
    <x v="46"/>
    <x v="46"/>
    <x v="18"/>
    <x v="5"/>
    <n v="5054167093349"/>
    <x v="4"/>
    <x v="27"/>
    <x v="0"/>
    <n v="51.66"/>
  </r>
  <r>
    <x v="47"/>
    <x v="47"/>
    <x v="22"/>
    <x v="5"/>
    <n v="5054167204141"/>
    <x v="4"/>
    <x v="19"/>
    <x v="0"/>
    <n v="51.66"/>
  </r>
  <r>
    <x v="47"/>
    <x v="47"/>
    <x v="22"/>
    <x v="5"/>
    <n v="5054167204158"/>
    <x v="4"/>
    <x v="20"/>
    <x v="0"/>
    <n v="51.66"/>
  </r>
  <r>
    <x v="47"/>
    <x v="47"/>
    <x v="22"/>
    <x v="5"/>
    <n v="5054167204165"/>
    <x v="4"/>
    <x v="1"/>
    <x v="0"/>
    <n v="51.66"/>
  </r>
  <r>
    <x v="47"/>
    <x v="47"/>
    <x v="22"/>
    <x v="5"/>
    <n v="5054167204172"/>
    <x v="4"/>
    <x v="11"/>
    <x v="0"/>
    <n v="51.66"/>
  </r>
  <r>
    <x v="47"/>
    <x v="47"/>
    <x v="22"/>
    <x v="5"/>
    <n v="5054167204189"/>
    <x v="4"/>
    <x v="2"/>
    <x v="0"/>
    <n v="51.66"/>
  </r>
  <r>
    <x v="47"/>
    <x v="47"/>
    <x v="22"/>
    <x v="5"/>
    <n v="5054167204196"/>
    <x v="4"/>
    <x v="12"/>
    <x v="0"/>
    <n v="51.66"/>
  </r>
  <r>
    <x v="47"/>
    <x v="47"/>
    <x v="22"/>
    <x v="5"/>
    <n v="5054167204202"/>
    <x v="4"/>
    <x v="3"/>
    <x v="0"/>
    <n v="51.66"/>
  </r>
  <r>
    <x v="47"/>
    <x v="47"/>
    <x v="22"/>
    <x v="5"/>
    <n v="5054167204219"/>
    <x v="4"/>
    <x v="13"/>
    <x v="0"/>
    <n v="51.66"/>
  </r>
  <r>
    <x v="47"/>
    <x v="47"/>
    <x v="22"/>
    <x v="5"/>
    <n v="5054167204226"/>
    <x v="4"/>
    <x v="4"/>
    <x v="0"/>
    <n v="51.66"/>
  </r>
  <r>
    <x v="47"/>
    <x v="47"/>
    <x v="22"/>
    <x v="5"/>
    <n v="5054167204233"/>
    <x v="4"/>
    <x v="14"/>
    <x v="0"/>
    <n v="51.66"/>
  </r>
  <r>
    <x v="47"/>
    <x v="47"/>
    <x v="22"/>
    <x v="5"/>
    <n v="5054167204240"/>
    <x v="4"/>
    <x v="5"/>
    <x v="0"/>
    <n v="51.66"/>
  </r>
  <r>
    <x v="47"/>
    <x v="47"/>
    <x v="22"/>
    <x v="5"/>
    <n v="5054167204257"/>
    <x v="4"/>
    <x v="15"/>
    <x v="0"/>
    <n v="51.66"/>
  </r>
  <r>
    <x v="47"/>
    <x v="47"/>
    <x v="22"/>
    <x v="5"/>
    <n v="5054167204264"/>
    <x v="4"/>
    <x v="6"/>
    <x v="0"/>
    <n v="51.66"/>
  </r>
  <r>
    <x v="47"/>
    <x v="47"/>
    <x v="22"/>
    <x v="5"/>
    <n v="5054167204271"/>
    <x v="4"/>
    <x v="16"/>
    <x v="0"/>
    <n v="51.66"/>
  </r>
  <r>
    <x v="47"/>
    <x v="47"/>
    <x v="22"/>
    <x v="5"/>
    <n v="5054167204288"/>
    <x v="4"/>
    <x v="7"/>
    <x v="0"/>
    <n v="51.66"/>
  </r>
  <r>
    <x v="47"/>
    <x v="47"/>
    <x v="22"/>
    <x v="5"/>
    <n v="5054167204295"/>
    <x v="4"/>
    <x v="17"/>
    <x v="0"/>
    <n v="51.66"/>
  </r>
  <r>
    <x v="47"/>
    <x v="47"/>
    <x v="22"/>
    <x v="5"/>
    <n v="5054167204301"/>
    <x v="4"/>
    <x v="8"/>
    <x v="0"/>
    <n v="51.66"/>
  </r>
  <r>
    <x v="47"/>
    <x v="47"/>
    <x v="22"/>
    <x v="5"/>
    <n v="5054167204318"/>
    <x v="4"/>
    <x v="18"/>
    <x v="0"/>
    <n v="51.66"/>
  </r>
  <r>
    <x v="47"/>
    <x v="47"/>
    <x v="22"/>
    <x v="5"/>
    <n v="5054167204325"/>
    <x v="4"/>
    <x v="9"/>
    <x v="0"/>
    <n v="51.66"/>
  </r>
  <r>
    <x v="47"/>
    <x v="47"/>
    <x v="22"/>
    <x v="5"/>
    <n v="5054167204349"/>
    <x v="4"/>
    <x v="27"/>
    <x v="0"/>
    <n v="51.66"/>
  </r>
  <r>
    <x v="48"/>
    <x v="48"/>
    <x v="23"/>
    <x v="5"/>
    <n v="5054167203144"/>
    <x v="4"/>
    <x v="19"/>
    <x v="0"/>
    <n v="51.66"/>
  </r>
  <r>
    <x v="48"/>
    <x v="48"/>
    <x v="23"/>
    <x v="5"/>
    <n v="5054167203151"/>
    <x v="4"/>
    <x v="20"/>
    <x v="0"/>
    <n v="51.66"/>
  </r>
  <r>
    <x v="48"/>
    <x v="48"/>
    <x v="23"/>
    <x v="5"/>
    <n v="5054167203168"/>
    <x v="4"/>
    <x v="1"/>
    <x v="0"/>
    <n v="51.66"/>
  </r>
  <r>
    <x v="48"/>
    <x v="48"/>
    <x v="23"/>
    <x v="5"/>
    <n v="5054167203175"/>
    <x v="4"/>
    <x v="11"/>
    <x v="0"/>
    <n v="51.66"/>
  </r>
  <r>
    <x v="48"/>
    <x v="48"/>
    <x v="23"/>
    <x v="5"/>
    <n v="5054167203182"/>
    <x v="4"/>
    <x v="2"/>
    <x v="0"/>
    <n v="51.66"/>
  </r>
  <r>
    <x v="48"/>
    <x v="48"/>
    <x v="23"/>
    <x v="5"/>
    <n v="5054167203199"/>
    <x v="4"/>
    <x v="12"/>
    <x v="0"/>
    <n v="51.66"/>
  </r>
  <r>
    <x v="48"/>
    <x v="48"/>
    <x v="23"/>
    <x v="5"/>
    <n v="5054167203205"/>
    <x v="4"/>
    <x v="3"/>
    <x v="0"/>
    <n v="51.66"/>
  </r>
  <r>
    <x v="48"/>
    <x v="48"/>
    <x v="23"/>
    <x v="5"/>
    <n v="5054167203212"/>
    <x v="4"/>
    <x v="13"/>
    <x v="0"/>
    <n v="51.66"/>
  </r>
  <r>
    <x v="48"/>
    <x v="48"/>
    <x v="23"/>
    <x v="5"/>
    <n v="5054167203229"/>
    <x v="4"/>
    <x v="4"/>
    <x v="0"/>
    <n v="51.66"/>
  </r>
  <r>
    <x v="48"/>
    <x v="48"/>
    <x v="23"/>
    <x v="5"/>
    <n v="5054167203236"/>
    <x v="4"/>
    <x v="14"/>
    <x v="0"/>
    <n v="51.66"/>
  </r>
  <r>
    <x v="48"/>
    <x v="48"/>
    <x v="23"/>
    <x v="5"/>
    <n v="5054167203243"/>
    <x v="4"/>
    <x v="5"/>
    <x v="0"/>
    <n v="51.66"/>
  </r>
  <r>
    <x v="48"/>
    <x v="48"/>
    <x v="23"/>
    <x v="5"/>
    <n v="5054167203250"/>
    <x v="4"/>
    <x v="15"/>
    <x v="0"/>
    <n v="51.66"/>
  </r>
  <r>
    <x v="48"/>
    <x v="48"/>
    <x v="23"/>
    <x v="5"/>
    <n v="5054167203267"/>
    <x v="4"/>
    <x v="6"/>
    <x v="0"/>
    <n v="51.66"/>
  </r>
  <r>
    <x v="48"/>
    <x v="48"/>
    <x v="23"/>
    <x v="5"/>
    <n v="5054167203274"/>
    <x v="4"/>
    <x v="16"/>
    <x v="0"/>
    <n v="51.66"/>
  </r>
  <r>
    <x v="48"/>
    <x v="48"/>
    <x v="23"/>
    <x v="5"/>
    <n v="5054167203281"/>
    <x v="4"/>
    <x v="7"/>
    <x v="0"/>
    <n v="51.66"/>
  </r>
  <r>
    <x v="48"/>
    <x v="48"/>
    <x v="23"/>
    <x v="5"/>
    <n v="5054167203298"/>
    <x v="4"/>
    <x v="17"/>
    <x v="0"/>
    <n v="51.66"/>
  </r>
  <r>
    <x v="48"/>
    <x v="48"/>
    <x v="23"/>
    <x v="5"/>
    <n v="5054167203304"/>
    <x v="4"/>
    <x v="8"/>
    <x v="0"/>
    <n v="51.66"/>
  </r>
  <r>
    <x v="48"/>
    <x v="48"/>
    <x v="23"/>
    <x v="5"/>
    <n v="5054167203311"/>
    <x v="4"/>
    <x v="18"/>
    <x v="0"/>
    <n v="51.66"/>
  </r>
  <r>
    <x v="48"/>
    <x v="48"/>
    <x v="23"/>
    <x v="5"/>
    <n v="5054167203328"/>
    <x v="4"/>
    <x v="9"/>
    <x v="0"/>
    <n v="51.66"/>
  </r>
  <r>
    <x v="48"/>
    <x v="48"/>
    <x v="23"/>
    <x v="5"/>
    <n v="5054167203342"/>
    <x v="4"/>
    <x v="27"/>
    <x v="0"/>
    <n v="51.66"/>
  </r>
  <r>
    <x v="49"/>
    <x v="49"/>
    <x v="24"/>
    <x v="5"/>
    <n v="5054167202147"/>
    <x v="4"/>
    <x v="19"/>
    <x v="0"/>
    <n v="51.66"/>
  </r>
  <r>
    <x v="49"/>
    <x v="49"/>
    <x v="24"/>
    <x v="5"/>
    <n v="5054167202154"/>
    <x v="4"/>
    <x v="20"/>
    <x v="0"/>
    <n v="51.66"/>
  </r>
  <r>
    <x v="49"/>
    <x v="49"/>
    <x v="24"/>
    <x v="5"/>
    <n v="5054167202161"/>
    <x v="4"/>
    <x v="1"/>
    <x v="0"/>
    <n v="51.66"/>
  </r>
  <r>
    <x v="49"/>
    <x v="49"/>
    <x v="24"/>
    <x v="5"/>
    <n v="5054167202178"/>
    <x v="4"/>
    <x v="11"/>
    <x v="0"/>
    <n v="51.66"/>
  </r>
  <r>
    <x v="49"/>
    <x v="49"/>
    <x v="24"/>
    <x v="5"/>
    <n v="5054167202185"/>
    <x v="4"/>
    <x v="2"/>
    <x v="0"/>
    <n v="51.66"/>
  </r>
  <r>
    <x v="49"/>
    <x v="49"/>
    <x v="24"/>
    <x v="5"/>
    <n v="5054167202192"/>
    <x v="4"/>
    <x v="12"/>
    <x v="0"/>
    <n v="51.66"/>
  </r>
  <r>
    <x v="49"/>
    <x v="49"/>
    <x v="24"/>
    <x v="5"/>
    <n v="5054167202208"/>
    <x v="4"/>
    <x v="3"/>
    <x v="0"/>
    <n v="51.66"/>
  </r>
  <r>
    <x v="49"/>
    <x v="49"/>
    <x v="24"/>
    <x v="5"/>
    <n v="5054167202215"/>
    <x v="4"/>
    <x v="13"/>
    <x v="0"/>
    <n v="51.66"/>
  </r>
  <r>
    <x v="49"/>
    <x v="49"/>
    <x v="24"/>
    <x v="5"/>
    <n v="5054167202222"/>
    <x v="4"/>
    <x v="4"/>
    <x v="0"/>
    <n v="51.66"/>
  </r>
  <r>
    <x v="49"/>
    <x v="49"/>
    <x v="24"/>
    <x v="5"/>
    <n v="5054167202239"/>
    <x v="4"/>
    <x v="14"/>
    <x v="0"/>
    <n v="51.66"/>
  </r>
  <r>
    <x v="49"/>
    <x v="49"/>
    <x v="24"/>
    <x v="5"/>
    <n v="5054167202246"/>
    <x v="4"/>
    <x v="5"/>
    <x v="0"/>
    <n v="51.66"/>
  </r>
  <r>
    <x v="49"/>
    <x v="49"/>
    <x v="24"/>
    <x v="5"/>
    <n v="5054167202253"/>
    <x v="4"/>
    <x v="15"/>
    <x v="0"/>
    <n v="51.66"/>
  </r>
  <r>
    <x v="49"/>
    <x v="49"/>
    <x v="24"/>
    <x v="5"/>
    <n v="5054167202260"/>
    <x v="4"/>
    <x v="6"/>
    <x v="0"/>
    <n v="51.66"/>
  </r>
  <r>
    <x v="49"/>
    <x v="49"/>
    <x v="24"/>
    <x v="5"/>
    <n v="5054167202277"/>
    <x v="4"/>
    <x v="16"/>
    <x v="0"/>
    <n v="51.66"/>
  </r>
  <r>
    <x v="49"/>
    <x v="49"/>
    <x v="24"/>
    <x v="5"/>
    <n v="5054167202284"/>
    <x v="4"/>
    <x v="7"/>
    <x v="0"/>
    <n v="51.66"/>
  </r>
  <r>
    <x v="49"/>
    <x v="49"/>
    <x v="24"/>
    <x v="5"/>
    <n v="5054167202291"/>
    <x v="4"/>
    <x v="17"/>
    <x v="0"/>
    <n v="51.66"/>
  </r>
  <r>
    <x v="49"/>
    <x v="49"/>
    <x v="24"/>
    <x v="5"/>
    <n v="5054167202307"/>
    <x v="4"/>
    <x v="8"/>
    <x v="0"/>
    <n v="51.66"/>
  </r>
  <r>
    <x v="49"/>
    <x v="49"/>
    <x v="24"/>
    <x v="5"/>
    <n v="5054167202314"/>
    <x v="4"/>
    <x v="18"/>
    <x v="0"/>
    <n v="51.66"/>
  </r>
  <r>
    <x v="49"/>
    <x v="49"/>
    <x v="24"/>
    <x v="5"/>
    <n v="5054167202321"/>
    <x v="4"/>
    <x v="9"/>
    <x v="0"/>
    <n v="51.66"/>
  </r>
  <r>
    <x v="49"/>
    <x v="49"/>
    <x v="24"/>
    <x v="5"/>
    <n v="5054167202345"/>
    <x v="4"/>
    <x v="27"/>
    <x v="0"/>
    <n v="51.66"/>
  </r>
  <r>
    <x v="50"/>
    <x v="50"/>
    <x v="25"/>
    <x v="5"/>
    <n v="5054167199140"/>
    <x v="16"/>
    <x v="19"/>
    <x v="0"/>
    <n v="56.83"/>
  </r>
  <r>
    <x v="50"/>
    <x v="50"/>
    <x v="25"/>
    <x v="5"/>
    <n v="5054167199157"/>
    <x v="16"/>
    <x v="20"/>
    <x v="0"/>
    <n v="56.83"/>
  </r>
  <r>
    <x v="50"/>
    <x v="50"/>
    <x v="25"/>
    <x v="5"/>
    <n v="5054167199164"/>
    <x v="16"/>
    <x v="1"/>
    <x v="0"/>
    <n v="56.83"/>
  </r>
  <r>
    <x v="50"/>
    <x v="50"/>
    <x v="25"/>
    <x v="5"/>
    <n v="5054167199171"/>
    <x v="16"/>
    <x v="11"/>
    <x v="0"/>
    <n v="56.83"/>
  </r>
  <r>
    <x v="50"/>
    <x v="50"/>
    <x v="25"/>
    <x v="5"/>
    <n v="5054167199188"/>
    <x v="16"/>
    <x v="2"/>
    <x v="0"/>
    <n v="56.83"/>
  </r>
  <r>
    <x v="50"/>
    <x v="50"/>
    <x v="25"/>
    <x v="5"/>
    <n v="5054167199195"/>
    <x v="16"/>
    <x v="12"/>
    <x v="0"/>
    <n v="56.83"/>
  </r>
  <r>
    <x v="50"/>
    <x v="50"/>
    <x v="25"/>
    <x v="5"/>
    <n v="5054167199201"/>
    <x v="16"/>
    <x v="3"/>
    <x v="0"/>
    <n v="56.83"/>
  </r>
  <r>
    <x v="50"/>
    <x v="50"/>
    <x v="25"/>
    <x v="5"/>
    <n v="5054167199218"/>
    <x v="16"/>
    <x v="13"/>
    <x v="0"/>
    <n v="56.83"/>
  </r>
  <r>
    <x v="50"/>
    <x v="50"/>
    <x v="25"/>
    <x v="5"/>
    <n v="5054167199225"/>
    <x v="16"/>
    <x v="4"/>
    <x v="0"/>
    <n v="56.83"/>
  </r>
  <r>
    <x v="50"/>
    <x v="50"/>
    <x v="25"/>
    <x v="5"/>
    <n v="5054167199232"/>
    <x v="16"/>
    <x v="14"/>
    <x v="0"/>
    <n v="56.83"/>
  </r>
  <r>
    <x v="50"/>
    <x v="50"/>
    <x v="25"/>
    <x v="5"/>
    <n v="5054167199249"/>
    <x v="16"/>
    <x v="5"/>
    <x v="0"/>
    <n v="56.83"/>
  </r>
  <r>
    <x v="50"/>
    <x v="50"/>
    <x v="25"/>
    <x v="5"/>
    <n v="5054167199256"/>
    <x v="16"/>
    <x v="15"/>
    <x v="0"/>
    <n v="56.83"/>
  </r>
  <r>
    <x v="50"/>
    <x v="50"/>
    <x v="25"/>
    <x v="5"/>
    <n v="5054167199263"/>
    <x v="16"/>
    <x v="6"/>
    <x v="0"/>
    <n v="56.83"/>
  </r>
  <r>
    <x v="50"/>
    <x v="50"/>
    <x v="25"/>
    <x v="5"/>
    <n v="5054167199270"/>
    <x v="16"/>
    <x v="16"/>
    <x v="0"/>
    <n v="56.83"/>
  </r>
  <r>
    <x v="50"/>
    <x v="50"/>
    <x v="25"/>
    <x v="5"/>
    <n v="5054167199287"/>
    <x v="16"/>
    <x v="7"/>
    <x v="0"/>
    <n v="56.83"/>
  </r>
  <r>
    <x v="50"/>
    <x v="50"/>
    <x v="25"/>
    <x v="5"/>
    <n v="5054167199294"/>
    <x v="16"/>
    <x v="17"/>
    <x v="0"/>
    <n v="56.83"/>
  </r>
  <r>
    <x v="50"/>
    <x v="50"/>
    <x v="25"/>
    <x v="5"/>
    <n v="5054167199300"/>
    <x v="16"/>
    <x v="8"/>
    <x v="0"/>
    <n v="56.83"/>
  </r>
  <r>
    <x v="50"/>
    <x v="50"/>
    <x v="25"/>
    <x v="5"/>
    <n v="5054167199317"/>
    <x v="16"/>
    <x v="18"/>
    <x v="0"/>
    <n v="56.83"/>
  </r>
  <r>
    <x v="50"/>
    <x v="50"/>
    <x v="25"/>
    <x v="5"/>
    <n v="5054167199324"/>
    <x v="16"/>
    <x v="9"/>
    <x v="0"/>
    <n v="56.83"/>
  </r>
  <r>
    <x v="50"/>
    <x v="50"/>
    <x v="25"/>
    <x v="5"/>
    <n v="5054167199348"/>
    <x v="16"/>
    <x v="27"/>
    <x v="0"/>
    <n v="56.83"/>
  </r>
  <r>
    <x v="51"/>
    <x v="51"/>
    <x v="26"/>
    <x v="5"/>
    <n v="5054167200143"/>
    <x v="16"/>
    <x v="19"/>
    <x v="0"/>
    <n v="56.83"/>
  </r>
  <r>
    <x v="51"/>
    <x v="51"/>
    <x v="26"/>
    <x v="5"/>
    <n v="5054167200150"/>
    <x v="16"/>
    <x v="20"/>
    <x v="0"/>
    <n v="56.83"/>
  </r>
  <r>
    <x v="51"/>
    <x v="51"/>
    <x v="26"/>
    <x v="5"/>
    <n v="5054167200167"/>
    <x v="16"/>
    <x v="1"/>
    <x v="0"/>
    <n v="56.83"/>
  </r>
  <r>
    <x v="51"/>
    <x v="51"/>
    <x v="26"/>
    <x v="5"/>
    <n v="5054167200174"/>
    <x v="16"/>
    <x v="11"/>
    <x v="0"/>
    <n v="56.83"/>
  </r>
  <r>
    <x v="51"/>
    <x v="51"/>
    <x v="26"/>
    <x v="5"/>
    <n v="5054167200181"/>
    <x v="16"/>
    <x v="2"/>
    <x v="0"/>
    <n v="56.83"/>
  </r>
  <r>
    <x v="51"/>
    <x v="51"/>
    <x v="26"/>
    <x v="5"/>
    <n v="5054167200198"/>
    <x v="16"/>
    <x v="12"/>
    <x v="0"/>
    <n v="56.83"/>
  </r>
  <r>
    <x v="51"/>
    <x v="51"/>
    <x v="26"/>
    <x v="5"/>
    <n v="5054167200204"/>
    <x v="16"/>
    <x v="3"/>
    <x v="0"/>
    <n v="56.83"/>
  </r>
  <r>
    <x v="51"/>
    <x v="51"/>
    <x v="26"/>
    <x v="5"/>
    <n v="5054167200211"/>
    <x v="16"/>
    <x v="13"/>
    <x v="0"/>
    <n v="56.83"/>
  </r>
  <r>
    <x v="51"/>
    <x v="51"/>
    <x v="26"/>
    <x v="5"/>
    <n v="5054167200228"/>
    <x v="16"/>
    <x v="4"/>
    <x v="0"/>
    <n v="56.83"/>
  </r>
  <r>
    <x v="51"/>
    <x v="51"/>
    <x v="26"/>
    <x v="5"/>
    <n v="5054167200235"/>
    <x v="16"/>
    <x v="14"/>
    <x v="0"/>
    <n v="56.83"/>
  </r>
  <r>
    <x v="51"/>
    <x v="51"/>
    <x v="26"/>
    <x v="5"/>
    <n v="5054167200242"/>
    <x v="16"/>
    <x v="5"/>
    <x v="0"/>
    <n v="56.83"/>
  </r>
  <r>
    <x v="51"/>
    <x v="51"/>
    <x v="26"/>
    <x v="5"/>
    <n v="5054167200259"/>
    <x v="16"/>
    <x v="15"/>
    <x v="0"/>
    <n v="56.83"/>
  </r>
  <r>
    <x v="52"/>
    <x v="52"/>
    <x v="22"/>
    <x v="5"/>
    <n v="5054167187222"/>
    <x v="16"/>
    <x v="4"/>
    <x v="0"/>
    <n v="56.83"/>
  </r>
  <r>
    <x v="52"/>
    <x v="52"/>
    <x v="22"/>
    <x v="5"/>
    <n v="5054167187239"/>
    <x v="16"/>
    <x v="14"/>
    <x v="0"/>
    <n v="56.83"/>
  </r>
  <r>
    <x v="52"/>
    <x v="52"/>
    <x v="22"/>
    <x v="5"/>
    <n v="5054167187246"/>
    <x v="16"/>
    <x v="5"/>
    <x v="0"/>
    <n v="56.83"/>
  </r>
  <r>
    <x v="52"/>
    <x v="52"/>
    <x v="22"/>
    <x v="5"/>
    <n v="5054167187253"/>
    <x v="16"/>
    <x v="15"/>
    <x v="0"/>
    <n v="56.83"/>
  </r>
  <r>
    <x v="52"/>
    <x v="52"/>
    <x v="22"/>
    <x v="5"/>
    <n v="5054167187260"/>
    <x v="16"/>
    <x v="6"/>
    <x v="0"/>
    <n v="56.83"/>
  </r>
  <r>
    <x v="52"/>
    <x v="52"/>
    <x v="22"/>
    <x v="5"/>
    <n v="5054167187277"/>
    <x v="16"/>
    <x v="16"/>
    <x v="0"/>
    <n v="56.83"/>
  </r>
  <r>
    <x v="52"/>
    <x v="52"/>
    <x v="22"/>
    <x v="5"/>
    <n v="5054167187284"/>
    <x v="16"/>
    <x v="7"/>
    <x v="0"/>
    <n v="56.83"/>
  </r>
  <r>
    <x v="52"/>
    <x v="52"/>
    <x v="22"/>
    <x v="5"/>
    <n v="5054167187291"/>
    <x v="16"/>
    <x v="17"/>
    <x v="0"/>
    <n v="56.83"/>
  </r>
  <r>
    <x v="52"/>
    <x v="52"/>
    <x v="22"/>
    <x v="5"/>
    <n v="5054167187307"/>
    <x v="16"/>
    <x v="8"/>
    <x v="0"/>
    <n v="56.83"/>
  </r>
  <r>
    <x v="52"/>
    <x v="52"/>
    <x v="22"/>
    <x v="5"/>
    <n v="5054167187314"/>
    <x v="16"/>
    <x v="18"/>
    <x v="0"/>
    <n v="56.83"/>
  </r>
  <r>
    <x v="52"/>
    <x v="52"/>
    <x v="22"/>
    <x v="5"/>
    <n v="5054167187321"/>
    <x v="16"/>
    <x v="9"/>
    <x v="0"/>
    <n v="56.83"/>
  </r>
  <r>
    <x v="52"/>
    <x v="52"/>
    <x v="22"/>
    <x v="5"/>
    <n v="5054167187345"/>
    <x v="16"/>
    <x v="27"/>
    <x v="0"/>
    <n v="56.83"/>
  </r>
  <r>
    <x v="53"/>
    <x v="53"/>
    <x v="27"/>
    <x v="5"/>
    <n v="5054167188229"/>
    <x v="16"/>
    <x v="4"/>
    <x v="0"/>
    <n v="56.83"/>
  </r>
  <r>
    <x v="53"/>
    <x v="53"/>
    <x v="27"/>
    <x v="5"/>
    <n v="5054167188236"/>
    <x v="16"/>
    <x v="14"/>
    <x v="0"/>
    <n v="56.83"/>
  </r>
  <r>
    <x v="53"/>
    <x v="53"/>
    <x v="27"/>
    <x v="5"/>
    <n v="5054167188243"/>
    <x v="16"/>
    <x v="5"/>
    <x v="0"/>
    <n v="56.83"/>
  </r>
  <r>
    <x v="53"/>
    <x v="53"/>
    <x v="27"/>
    <x v="5"/>
    <n v="5054167188250"/>
    <x v="16"/>
    <x v="15"/>
    <x v="0"/>
    <n v="56.83"/>
  </r>
  <r>
    <x v="53"/>
    <x v="53"/>
    <x v="27"/>
    <x v="5"/>
    <n v="5054167188267"/>
    <x v="16"/>
    <x v="6"/>
    <x v="0"/>
    <n v="56.83"/>
  </r>
  <r>
    <x v="53"/>
    <x v="53"/>
    <x v="27"/>
    <x v="5"/>
    <n v="5054167188274"/>
    <x v="16"/>
    <x v="16"/>
    <x v="0"/>
    <n v="56.83"/>
  </r>
  <r>
    <x v="53"/>
    <x v="53"/>
    <x v="27"/>
    <x v="5"/>
    <n v="5054167188281"/>
    <x v="16"/>
    <x v="7"/>
    <x v="0"/>
    <n v="56.83"/>
  </r>
  <r>
    <x v="53"/>
    <x v="53"/>
    <x v="27"/>
    <x v="5"/>
    <n v="5054167188298"/>
    <x v="16"/>
    <x v="17"/>
    <x v="0"/>
    <n v="56.83"/>
  </r>
  <r>
    <x v="53"/>
    <x v="53"/>
    <x v="27"/>
    <x v="5"/>
    <n v="5054167188304"/>
    <x v="16"/>
    <x v="8"/>
    <x v="0"/>
    <n v="56.83"/>
  </r>
  <r>
    <x v="53"/>
    <x v="53"/>
    <x v="27"/>
    <x v="5"/>
    <n v="5054167188311"/>
    <x v="16"/>
    <x v="18"/>
    <x v="0"/>
    <n v="56.83"/>
  </r>
  <r>
    <x v="53"/>
    <x v="53"/>
    <x v="27"/>
    <x v="5"/>
    <n v="5054167188328"/>
    <x v="16"/>
    <x v="9"/>
    <x v="0"/>
    <n v="56.83"/>
  </r>
  <r>
    <x v="53"/>
    <x v="53"/>
    <x v="27"/>
    <x v="5"/>
    <n v="5054167188342"/>
    <x v="16"/>
    <x v="27"/>
    <x v="0"/>
    <n v="56.83"/>
  </r>
  <r>
    <x v="54"/>
    <x v="54"/>
    <x v="28"/>
    <x v="5"/>
    <n v="5054167190147"/>
    <x v="16"/>
    <x v="19"/>
    <x v="0"/>
    <n v="56.83"/>
  </r>
  <r>
    <x v="54"/>
    <x v="54"/>
    <x v="28"/>
    <x v="5"/>
    <n v="5054167190154"/>
    <x v="16"/>
    <x v="20"/>
    <x v="0"/>
    <n v="56.83"/>
  </r>
  <r>
    <x v="54"/>
    <x v="54"/>
    <x v="28"/>
    <x v="5"/>
    <n v="5054167190161"/>
    <x v="16"/>
    <x v="1"/>
    <x v="0"/>
    <n v="56.83"/>
  </r>
  <r>
    <x v="54"/>
    <x v="54"/>
    <x v="28"/>
    <x v="5"/>
    <n v="5054167190178"/>
    <x v="16"/>
    <x v="11"/>
    <x v="0"/>
    <n v="56.83"/>
  </r>
  <r>
    <x v="54"/>
    <x v="54"/>
    <x v="28"/>
    <x v="5"/>
    <n v="5054167190185"/>
    <x v="16"/>
    <x v="2"/>
    <x v="0"/>
    <n v="56.83"/>
  </r>
  <r>
    <x v="54"/>
    <x v="54"/>
    <x v="28"/>
    <x v="5"/>
    <n v="5054167190192"/>
    <x v="16"/>
    <x v="12"/>
    <x v="0"/>
    <n v="56.83"/>
  </r>
  <r>
    <x v="54"/>
    <x v="54"/>
    <x v="28"/>
    <x v="5"/>
    <n v="5054167190208"/>
    <x v="16"/>
    <x v="3"/>
    <x v="0"/>
    <n v="56.83"/>
  </r>
  <r>
    <x v="54"/>
    <x v="54"/>
    <x v="28"/>
    <x v="5"/>
    <n v="5054167190215"/>
    <x v="16"/>
    <x v="13"/>
    <x v="0"/>
    <n v="56.83"/>
  </r>
  <r>
    <x v="54"/>
    <x v="54"/>
    <x v="28"/>
    <x v="5"/>
    <n v="5054167190222"/>
    <x v="16"/>
    <x v="4"/>
    <x v="0"/>
    <n v="56.83"/>
  </r>
  <r>
    <x v="54"/>
    <x v="54"/>
    <x v="28"/>
    <x v="5"/>
    <n v="5054167190239"/>
    <x v="16"/>
    <x v="14"/>
    <x v="0"/>
    <n v="56.83"/>
  </r>
  <r>
    <x v="54"/>
    <x v="54"/>
    <x v="28"/>
    <x v="5"/>
    <n v="5054167190246"/>
    <x v="16"/>
    <x v="5"/>
    <x v="0"/>
    <n v="56.83"/>
  </r>
  <r>
    <x v="54"/>
    <x v="54"/>
    <x v="28"/>
    <x v="5"/>
    <n v="5054167190253"/>
    <x v="16"/>
    <x v="15"/>
    <x v="0"/>
    <n v="56.83"/>
  </r>
  <r>
    <x v="55"/>
    <x v="55"/>
    <x v="29"/>
    <x v="5"/>
    <n v="5054167189141"/>
    <x v="16"/>
    <x v="19"/>
    <x v="0"/>
    <n v="56.83"/>
  </r>
  <r>
    <x v="55"/>
    <x v="55"/>
    <x v="29"/>
    <x v="5"/>
    <n v="5054167189158"/>
    <x v="16"/>
    <x v="20"/>
    <x v="0"/>
    <n v="56.83"/>
  </r>
  <r>
    <x v="55"/>
    <x v="55"/>
    <x v="29"/>
    <x v="5"/>
    <n v="5054167189165"/>
    <x v="16"/>
    <x v="1"/>
    <x v="0"/>
    <n v="56.83"/>
  </r>
  <r>
    <x v="55"/>
    <x v="55"/>
    <x v="29"/>
    <x v="5"/>
    <n v="5054167189172"/>
    <x v="16"/>
    <x v="11"/>
    <x v="0"/>
    <n v="56.83"/>
  </r>
  <r>
    <x v="55"/>
    <x v="55"/>
    <x v="29"/>
    <x v="5"/>
    <n v="5054167189189"/>
    <x v="16"/>
    <x v="2"/>
    <x v="0"/>
    <n v="56.83"/>
  </r>
  <r>
    <x v="55"/>
    <x v="55"/>
    <x v="29"/>
    <x v="5"/>
    <n v="5054167189196"/>
    <x v="16"/>
    <x v="12"/>
    <x v="0"/>
    <n v="56.83"/>
  </r>
  <r>
    <x v="55"/>
    <x v="55"/>
    <x v="29"/>
    <x v="5"/>
    <n v="5054167189202"/>
    <x v="16"/>
    <x v="3"/>
    <x v="0"/>
    <n v="56.83"/>
  </r>
  <r>
    <x v="55"/>
    <x v="55"/>
    <x v="29"/>
    <x v="5"/>
    <n v="5054167189219"/>
    <x v="16"/>
    <x v="13"/>
    <x v="0"/>
    <n v="56.83"/>
  </r>
  <r>
    <x v="55"/>
    <x v="55"/>
    <x v="29"/>
    <x v="5"/>
    <n v="5054167189226"/>
    <x v="16"/>
    <x v="4"/>
    <x v="0"/>
    <n v="56.83"/>
  </r>
  <r>
    <x v="55"/>
    <x v="55"/>
    <x v="29"/>
    <x v="5"/>
    <n v="5054167189233"/>
    <x v="16"/>
    <x v="14"/>
    <x v="0"/>
    <n v="56.83"/>
  </r>
  <r>
    <x v="55"/>
    <x v="55"/>
    <x v="29"/>
    <x v="5"/>
    <n v="5054167189240"/>
    <x v="16"/>
    <x v="5"/>
    <x v="0"/>
    <n v="56.83"/>
  </r>
  <r>
    <x v="55"/>
    <x v="55"/>
    <x v="29"/>
    <x v="5"/>
    <n v="5054167189257"/>
    <x v="16"/>
    <x v="15"/>
    <x v="0"/>
    <n v="56.83"/>
  </r>
  <r>
    <x v="56"/>
    <x v="56"/>
    <x v="18"/>
    <x v="5"/>
    <n v="5054167088147"/>
    <x v="4"/>
    <x v="19"/>
    <x v="0"/>
    <n v="51.66"/>
  </r>
  <r>
    <x v="56"/>
    <x v="56"/>
    <x v="18"/>
    <x v="5"/>
    <n v="5054167088154"/>
    <x v="4"/>
    <x v="20"/>
    <x v="0"/>
    <n v="51.66"/>
  </r>
  <r>
    <x v="56"/>
    <x v="56"/>
    <x v="18"/>
    <x v="5"/>
    <n v="5054167088161"/>
    <x v="4"/>
    <x v="1"/>
    <x v="0"/>
    <n v="51.66"/>
  </r>
  <r>
    <x v="56"/>
    <x v="56"/>
    <x v="18"/>
    <x v="5"/>
    <n v="5054167088178"/>
    <x v="4"/>
    <x v="11"/>
    <x v="0"/>
    <n v="51.66"/>
  </r>
  <r>
    <x v="56"/>
    <x v="56"/>
    <x v="18"/>
    <x v="5"/>
    <n v="5054167088185"/>
    <x v="4"/>
    <x v="2"/>
    <x v="0"/>
    <n v="51.66"/>
  </r>
  <r>
    <x v="56"/>
    <x v="56"/>
    <x v="18"/>
    <x v="5"/>
    <n v="5054167088192"/>
    <x v="4"/>
    <x v="12"/>
    <x v="0"/>
    <n v="51.66"/>
  </r>
  <r>
    <x v="56"/>
    <x v="56"/>
    <x v="18"/>
    <x v="5"/>
    <n v="5054167088208"/>
    <x v="4"/>
    <x v="3"/>
    <x v="0"/>
    <n v="51.66"/>
  </r>
  <r>
    <x v="56"/>
    <x v="56"/>
    <x v="18"/>
    <x v="5"/>
    <n v="5054167088215"/>
    <x v="4"/>
    <x v="13"/>
    <x v="0"/>
    <n v="51.66"/>
  </r>
  <r>
    <x v="56"/>
    <x v="56"/>
    <x v="18"/>
    <x v="5"/>
    <n v="5054167088222"/>
    <x v="4"/>
    <x v="4"/>
    <x v="0"/>
    <n v="51.66"/>
  </r>
  <r>
    <x v="56"/>
    <x v="56"/>
    <x v="18"/>
    <x v="5"/>
    <n v="5054167088239"/>
    <x v="4"/>
    <x v="14"/>
    <x v="0"/>
    <n v="51.66"/>
  </r>
  <r>
    <x v="56"/>
    <x v="56"/>
    <x v="18"/>
    <x v="5"/>
    <n v="5054167088246"/>
    <x v="4"/>
    <x v="5"/>
    <x v="0"/>
    <n v="51.66"/>
  </r>
  <r>
    <x v="56"/>
    <x v="56"/>
    <x v="18"/>
    <x v="5"/>
    <n v="5054167088253"/>
    <x v="4"/>
    <x v="15"/>
    <x v="0"/>
    <n v="51.66"/>
  </r>
  <r>
    <x v="56"/>
    <x v="56"/>
    <x v="18"/>
    <x v="5"/>
    <n v="5054167088260"/>
    <x v="4"/>
    <x v="6"/>
    <x v="0"/>
    <n v="51.66"/>
  </r>
  <r>
    <x v="56"/>
    <x v="56"/>
    <x v="18"/>
    <x v="5"/>
    <n v="5054167088277"/>
    <x v="4"/>
    <x v="16"/>
    <x v="0"/>
    <n v="51.66"/>
  </r>
  <r>
    <x v="56"/>
    <x v="56"/>
    <x v="18"/>
    <x v="5"/>
    <n v="5054167088284"/>
    <x v="4"/>
    <x v="7"/>
    <x v="0"/>
    <n v="51.66"/>
  </r>
  <r>
    <x v="56"/>
    <x v="56"/>
    <x v="18"/>
    <x v="5"/>
    <n v="5054167088291"/>
    <x v="4"/>
    <x v="17"/>
    <x v="0"/>
    <n v="51.66"/>
  </r>
  <r>
    <x v="56"/>
    <x v="56"/>
    <x v="18"/>
    <x v="5"/>
    <n v="5054167088307"/>
    <x v="4"/>
    <x v="8"/>
    <x v="0"/>
    <n v="51.66"/>
  </r>
  <r>
    <x v="56"/>
    <x v="56"/>
    <x v="18"/>
    <x v="5"/>
    <n v="5054167088314"/>
    <x v="4"/>
    <x v="18"/>
    <x v="0"/>
    <n v="51.66"/>
  </r>
  <r>
    <x v="56"/>
    <x v="56"/>
    <x v="18"/>
    <x v="5"/>
    <n v="5054167088321"/>
    <x v="4"/>
    <x v="9"/>
    <x v="0"/>
    <n v="51.66"/>
  </r>
  <r>
    <x v="56"/>
    <x v="56"/>
    <x v="18"/>
    <x v="5"/>
    <n v="5054167088345"/>
    <x v="4"/>
    <x v="27"/>
    <x v="0"/>
    <n v="51.66"/>
  </r>
  <r>
    <x v="56"/>
    <x v="56"/>
    <x v="18"/>
    <x v="5"/>
    <n v="5054167088369"/>
    <x v="4"/>
    <x v="28"/>
    <x v="0"/>
    <n v="51.66"/>
  </r>
  <r>
    <x v="57"/>
    <x v="57"/>
    <x v="7"/>
    <x v="5"/>
    <n v="5054167197146"/>
    <x v="4"/>
    <x v="19"/>
    <x v="0"/>
    <n v="51.66"/>
  </r>
  <r>
    <x v="57"/>
    <x v="57"/>
    <x v="7"/>
    <x v="5"/>
    <n v="5054167197153"/>
    <x v="4"/>
    <x v="20"/>
    <x v="0"/>
    <n v="51.66"/>
  </r>
  <r>
    <x v="57"/>
    <x v="57"/>
    <x v="7"/>
    <x v="5"/>
    <n v="5054167197160"/>
    <x v="4"/>
    <x v="1"/>
    <x v="0"/>
    <n v="51.66"/>
  </r>
  <r>
    <x v="57"/>
    <x v="57"/>
    <x v="7"/>
    <x v="5"/>
    <n v="5054167197177"/>
    <x v="4"/>
    <x v="11"/>
    <x v="0"/>
    <n v="51.66"/>
  </r>
  <r>
    <x v="57"/>
    <x v="57"/>
    <x v="7"/>
    <x v="5"/>
    <n v="5054167197184"/>
    <x v="4"/>
    <x v="2"/>
    <x v="0"/>
    <n v="51.66"/>
  </r>
  <r>
    <x v="57"/>
    <x v="57"/>
    <x v="7"/>
    <x v="5"/>
    <n v="5054167197191"/>
    <x v="4"/>
    <x v="12"/>
    <x v="0"/>
    <n v="51.66"/>
  </r>
  <r>
    <x v="57"/>
    <x v="57"/>
    <x v="7"/>
    <x v="5"/>
    <n v="5054167197207"/>
    <x v="4"/>
    <x v="3"/>
    <x v="0"/>
    <n v="51.66"/>
  </r>
  <r>
    <x v="57"/>
    <x v="57"/>
    <x v="7"/>
    <x v="5"/>
    <n v="5054167197214"/>
    <x v="4"/>
    <x v="13"/>
    <x v="0"/>
    <n v="51.66"/>
  </r>
  <r>
    <x v="57"/>
    <x v="57"/>
    <x v="7"/>
    <x v="5"/>
    <n v="5054167197221"/>
    <x v="4"/>
    <x v="4"/>
    <x v="0"/>
    <n v="51.66"/>
  </r>
  <r>
    <x v="57"/>
    <x v="57"/>
    <x v="7"/>
    <x v="5"/>
    <n v="5054167197238"/>
    <x v="4"/>
    <x v="14"/>
    <x v="0"/>
    <n v="51.66"/>
  </r>
  <r>
    <x v="57"/>
    <x v="57"/>
    <x v="7"/>
    <x v="5"/>
    <n v="5054167197245"/>
    <x v="4"/>
    <x v="5"/>
    <x v="0"/>
    <n v="51.66"/>
  </r>
  <r>
    <x v="57"/>
    <x v="57"/>
    <x v="7"/>
    <x v="5"/>
    <n v="5054167197252"/>
    <x v="4"/>
    <x v="15"/>
    <x v="0"/>
    <n v="51.66"/>
  </r>
  <r>
    <x v="58"/>
    <x v="58"/>
    <x v="30"/>
    <x v="5"/>
    <n v="5054167196149"/>
    <x v="4"/>
    <x v="19"/>
    <x v="0"/>
    <n v="51.66"/>
  </r>
  <r>
    <x v="58"/>
    <x v="58"/>
    <x v="30"/>
    <x v="5"/>
    <n v="5054167196156"/>
    <x v="4"/>
    <x v="20"/>
    <x v="0"/>
    <n v="51.66"/>
  </r>
  <r>
    <x v="58"/>
    <x v="58"/>
    <x v="30"/>
    <x v="5"/>
    <n v="5054167196163"/>
    <x v="4"/>
    <x v="1"/>
    <x v="0"/>
    <n v="51.66"/>
  </r>
  <r>
    <x v="58"/>
    <x v="58"/>
    <x v="30"/>
    <x v="5"/>
    <n v="5054167196170"/>
    <x v="4"/>
    <x v="11"/>
    <x v="0"/>
    <n v="51.66"/>
  </r>
  <r>
    <x v="58"/>
    <x v="58"/>
    <x v="30"/>
    <x v="5"/>
    <n v="5054167196187"/>
    <x v="4"/>
    <x v="2"/>
    <x v="0"/>
    <n v="51.66"/>
  </r>
  <r>
    <x v="58"/>
    <x v="58"/>
    <x v="30"/>
    <x v="5"/>
    <n v="5054167196194"/>
    <x v="4"/>
    <x v="12"/>
    <x v="0"/>
    <n v="51.66"/>
  </r>
  <r>
    <x v="58"/>
    <x v="58"/>
    <x v="30"/>
    <x v="5"/>
    <n v="5054167196200"/>
    <x v="4"/>
    <x v="3"/>
    <x v="0"/>
    <n v="51.66"/>
  </r>
  <r>
    <x v="58"/>
    <x v="58"/>
    <x v="30"/>
    <x v="5"/>
    <n v="5054167196217"/>
    <x v="4"/>
    <x v="13"/>
    <x v="0"/>
    <n v="51.66"/>
  </r>
  <r>
    <x v="58"/>
    <x v="58"/>
    <x v="30"/>
    <x v="5"/>
    <n v="5054167196224"/>
    <x v="4"/>
    <x v="4"/>
    <x v="0"/>
    <n v="51.66"/>
  </r>
  <r>
    <x v="58"/>
    <x v="58"/>
    <x v="30"/>
    <x v="5"/>
    <n v="5054167196231"/>
    <x v="4"/>
    <x v="14"/>
    <x v="0"/>
    <n v="51.66"/>
  </r>
  <r>
    <x v="58"/>
    <x v="58"/>
    <x v="30"/>
    <x v="5"/>
    <n v="5054167196248"/>
    <x v="4"/>
    <x v="5"/>
    <x v="0"/>
    <n v="51.66"/>
  </r>
  <r>
    <x v="58"/>
    <x v="58"/>
    <x v="30"/>
    <x v="5"/>
    <n v="5054167196255"/>
    <x v="4"/>
    <x v="15"/>
    <x v="0"/>
    <n v="51.66"/>
  </r>
  <r>
    <x v="59"/>
    <x v="59"/>
    <x v="31"/>
    <x v="5"/>
    <n v="5054167195142"/>
    <x v="4"/>
    <x v="19"/>
    <x v="0"/>
    <n v="51.66"/>
  </r>
  <r>
    <x v="59"/>
    <x v="59"/>
    <x v="31"/>
    <x v="5"/>
    <n v="5054167195159"/>
    <x v="4"/>
    <x v="20"/>
    <x v="0"/>
    <n v="51.66"/>
  </r>
  <r>
    <x v="59"/>
    <x v="59"/>
    <x v="31"/>
    <x v="5"/>
    <n v="5054167195166"/>
    <x v="4"/>
    <x v="1"/>
    <x v="0"/>
    <n v="51.66"/>
  </r>
  <r>
    <x v="59"/>
    <x v="59"/>
    <x v="31"/>
    <x v="5"/>
    <n v="5054167195173"/>
    <x v="4"/>
    <x v="11"/>
    <x v="0"/>
    <n v="51.66"/>
  </r>
  <r>
    <x v="59"/>
    <x v="59"/>
    <x v="31"/>
    <x v="5"/>
    <n v="5054167195180"/>
    <x v="4"/>
    <x v="2"/>
    <x v="0"/>
    <n v="51.66"/>
  </r>
  <r>
    <x v="59"/>
    <x v="59"/>
    <x v="31"/>
    <x v="5"/>
    <n v="5054167195197"/>
    <x v="4"/>
    <x v="12"/>
    <x v="0"/>
    <n v="51.66"/>
  </r>
  <r>
    <x v="59"/>
    <x v="59"/>
    <x v="31"/>
    <x v="5"/>
    <n v="5054167195203"/>
    <x v="4"/>
    <x v="3"/>
    <x v="0"/>
    <n v="51.66"/>
  </r>
  <r>
    <x v="59"/>
    <x v="59"/>
    <x v="31"/>
    <x v="5"/>
    <n v="5054167195210"/>
    <x v="4"/>
    <x v="13"/>
    <x v="0"/>
    <n v="51.66"/>
  </r>
  <r>
    <x v="59"/>
    <x v="59"/>
    <x v="31"/>
    <x v="5"/>
    <n v="5054167195227"/>
    <x v="4"/>
    <x v="4"/>
    <x v="0"/>
    <n v="51.66"/>
  </r>
  <r>
    <x v="59"/>
    <x v="59"/>
    <x v="31"/>
    <x v="5"/>
    <n v="5054167195234"/>
    <x v="4"/>
    <x v="14"/>
    <x v="0"/>
    <n v="51.66"/>
  </r>
  <r>
    <x v="59"/>
    <x v="59"/>
    <x v="31"/>
    <x v="5"/>
    <n v="5054167195241"/>
    <x v="4"/>
    <x v="5"/>
    <x v="0"/>
    <n v="51.66"/>
  </r>
  <r>
    <x v="59"/>
    <x v="59"/>
    <x v="31"/>
    <x v="5"/>
    <n v="5054167195258"/>
    <x v="4"/>
    <x v="15"/>
    <x v="0"/>
    <n v="51.66"/>
  </r>
  <r>
    <x v="60"/>
    <x v="60"/>
    <x v="18"/>
    <x v="5"/>
    <n v="5054167089144"/>
    <x v="4"/>
    <x v="19"/>
    <x v="0"/>
    <n v="51.66"/>
  </r>
  <r>
    <x v="60"/>
    <x v="60"/>
    <x v="18"/>
    <x v="5"/>
    <n v="5054167089151"/>
    <x v="4"/>
    <x v="20"/>
    <x v="0"/>
    <n v="51.66"/>
  </r>
  <r>
    <x v="60"/>
    <x v="60"/>
    <x v="18"/>
    <x v="5"/>
    <n v="5054167089168"/>
    <x v="4"/>
    <x v="1"/>
    <x v="0"/>
    <n v="51.66"/>
  </r>
  <r>
    <x v="60"/>
    <x v="60"/>
    <x v="18"/>
    <x v="5"/>
    <n v="5054167089175"/>
    <x v="4"/>
    <x v="11"/>
    <x v="0"/>
    <n v="51.66"/>
  </r>
  <r>
    <x v="60"/>
    <x v="60"/>
    <x v="18"/>
    <x v="5"/>
    <n v="5054167089182"/>
    <x v="4"/>
    <x v="2"/>
    <x v="0"/>
    <n v="51.66"/>
  </r>
  <r>
    <x v="60"/>
    <x v="60"/>
    <x v="18"/>
    <x v="5"/>
    <n v="5054167089199"/>
    <x v="4"/>
    <x v="12"/>
    <x v="0"/>
    <n v="51.66"/>
  </r>
  <r>
    <x v="60"/>
    <x v="60"/>
    <x v="18"/>
    <x v="5"/>
    <n v="5054167089205"/>
    <x v="4"/>
    <x v="3"/>
    <x v="0"/>
    <n v="51.66"/>
  </r>
  <r>
    <x v="60"/>
    <x v="60"/>
    <x v="18"/>
    <x v="5"/>
    <n v="5054167089212"/>
    <x v="4"/>
    <x v="13"/>
    <x v="0"/>
    <n v="51.66"/>
  </r>
  <r>
    <x v="60"/>
    <x v="60"/>
    <x v="18"/>
    <x v="5"/>
    <n v="5054167089229"/>
    <x v="4"/>
    <x v="4"/>
    <x v="0"/>
    <n v="51.66"/>
  </r>
  <r>
    <x v="60"/>
    <x v="60"/>
    <x v="18"/>
    <x v="5"/>
    <n v="5054167089236"/>
    <x v="4"/>
    <x v="14"/>
    <x v="0"/>
    <n v="51.66"/>
  </r>
  <r>
    <x v="60"/>
    <x v="60"/>
    <x v="18"/>
    <x v="5"/>
    <n v="5054167089243"/>
    <x v="4"/>
    <x v="5"/>
    <x v="0"/>
    <n v="51.66"/>
  </r>
  <r>
    <x v="60"/>
    <x v="60"/>
    <x v="18"/>
    <x v="5"/>
    <n v="5054167089250"/>
    <x v="4"/>
    <x v="15"/>
    <x v="0"/>
    <n v="51.66"/>
  </r>
  <r>
    <x v="60"/>
    <x v="60"/>
    <x v="18"/>
    <x v="5"/>
    <n v="5054167089267"/>
    <x v="4"/>
    <x v="6"/>
    <x v="0"/>
    <n v="51.66"/>
  </r>
  <r>
    <x v="60"/>
    <x v="60"/>
    <x v="18"/>
    <x v="5"/>
    <n v="5054167089274"/>
    <x v="4"/>
    <x v="16"/>
    <x v="0"/>
    <n v="51.66"/>
  </r>
  <r>
    <x v="60"/>
    <x v="60"/>
    <x v="18"/>
    <x v="5"/>
    <n v="5054167089281"/>
    <x v="4"/>
    <x v="7"/>
    <x v="0"/>
    <n v="51.66"/>
  </r>
  <r>
    <x v="60"/>
    <x v="60"/>
    <x v="18"/>
    <x v="5"/>
    <n v="5054167089298"/>
    <x v="4"/>
    <x v="17"/>
    <x v="0"/>
    <n v="51.66"/>
  </r>
  <r>
    <x v="60"/>
    <x v="60"/>
    <x v="18"/>
    <x v="5"/>
    <n v="5054167089304"/>
    <x v="4"/>
    <x v="8"/>
    <x v="0"/>
    <n v="51.66"/>
  </r>
  <r>
    <x v="60"/>
    <x v="60"/>
    <x v="18"/>
    <x v="5"/>
    <n v="5054167089311"/>
    <x v="4"/>
    <x v="18"/>
    <x v="0"/>
    <n v="51.66"/>
  </r>
  <r>
    <x v="60"/>
    <x v="60"/>
    <x v="18"/>
    <x v="5"/>
    <n v="5054167089328"/>
    <x v="4"/>
    <x v="9"/>
    <x v="0"/>
    <n v="51.66"/>
  </r>
  <r>
    <x v="60"/>
    <x v="60"/>
    <x v="18"/>
    <x v="5"/>
    <n v="5054167089342"/>
    <x v="4"/>
    <x v="27"/>
    <x v="0"/>
    <n v="51.66"/>
  </r>
  <r>
    <x v="60"/>
    <x v="60"/>
    <x v="18"/>
    <x v="5"/>
    <n v="5054167089366"/>
    <x v="4"/>
    <x v="28"/>
    <x v="0"/>
    <n v="51.66"/>
  </r>
  <r>
    <x v="61"/>
    <x v="61"/>
    <x v="32"/>
    <x v="5"/>
    <n v="5054167192141"/>
    <x v="4"/>
    <x v="19"/>
    <x v="0"/>
    <n v="51.66"/>
  </r>
  <r>
    <x v="61"/>
    <x v="61"/>
    <x v="32"/>
    <x v="5"/>
    <n v="5054167192158"/>
    <x v="4"/>
    <x v="20"/>
    <x v="0"/>
    <n v="51.66"/>
  </r>
  <r>
    <x v="61"/>
    <x v="61"/>
    <x v="32"/>
    <x v="5"/>
    <n v="5054167192165"/>
    <x v="4"/>
    <x v="1"/>
    <x v="0"/>
    <n v="51.66"/>
  </r>
  <r>
    <x v="61"/>
    <x v="61"/>
    <x v="32"/>
    <x v="5"/>
    <n v="5054167192172"/>
    <x v="4"/>
    <x v="11"/>
    <x v="0"/>
    <n v="51.66"/>
  </r>
  <r>
    <x v="61"/>
    <x v="61"/>
    <x v="32"/>
    <x v="5"/>
    <n v="5054167192189"/>
    <x v="4"/>
    <x v="2"/>
    <x v="0"/>
    <n v="51.66"/>
  </r>
  <r>
    <x v="61"/>
    <x v="61"/>
    <x v="32"/>
    <x v="5"/>
    <n v="5054167192196"/>
    <x v="4"/>
    <x v="12"/>
    <x v="0"/>
    <n v="51.66"/>
  </r>
  <r>
    <x v="61"/>
    <x v="61"/>
    <x v="32"/>
    <x v="5"/>
    <n v="5054167192202"/>
    <x v="4"/>
    <x v="3"/>
    <x v="0"/>
    <n v="51.66"/>
  </r>
  <r>
    <x v="61"/>
    <x v="61"/>
    <x v="32"/>
    <x v="5"/>
    <n v="5054167192219"/>
    <x v="4"/>
    <x v="13"/>
    <x v="0"/>
    <n v="51.66"/>
  </r>
  <r>
    <x v="61"/>
    <x v="61"/>
    <x v="32"/>
    <x v="5"/>
    <n v="5054167192226"/>
    <x v="4"/>
    <x v="4"/>
    <x v="0"/>
    <n v="51.66"/>
  </r>
  <r>
    <x v="61"/>
    <x v="61"/>
    <x v="32"/>
    <x v="5"/>
    <n v="5054167192233"/>
    <x v="4"/>
    <x v="14"/>
    <x v="0"/>
    <n v="51.66"/>
  </r>
  <r>
    <x v="61"/>
    <x v="61"/>
    <x v="32"/>
    <x v="5"/>
    <n v="5054167192240"/>
    <x v="4"/>
    <x v="5"/>
    <x v="0"/>
    <n v="51.66"/>
  </r>
  <r>
    <x v="61"/>
    <x v="61"/>
    <x v="32"/>
    <x v="5"/>
    <n v="5054167192257"/>
    <x v="4"/>
    <x v="15"/>
    <x v="0"/>
    <n v="51.66"/>
  </r>
  <r>
    <x v="61"/>
    <x v="61"/>
    <x v="32"/>
    <x v="5"/>
    <n v="5054167192264"/>
    <x v="4"/>
    <x v="6"/>
    <x v="0"/>
    <n v="51.66"/>
  </r>
  <r>
    <x v="61"/>
    <x v="61"/>
    <x v="32"/>
    <x v="5"/>
    <n v="5054167192271"/>
    <x v="4"/>
    <x v="16"/>
    <x v="0"/>
    <n v="51.66"/>
  </r>
  <r>
    <x v="61"/>
    <x v="61"/>
    <x v="32"/>
    <x v="5"/>
    <n v="5054167192288"/>
    <x v="4"/>
    <x v="7"/>
    <x v="0"/>
    <n v="51.66"/>
  </r>
  <r>
    <x v="61"/>
    <x v="61"/>
    <x v="32"/>
    <x v="5"/>
    <n v="5054167192295"/>
    <x v="4"/>
    <x v="17"/>
    <x v="0"/>
    <n v="51.66"/>
  </r>
  <r>
    <x v="61"/>
    <x v="61"/>
    <x v="32"/>
    <x v="5"/>
    <n v="5054167192301"/>
    <x v="4"/>
    <x v="8"/>
    <x v="0"/>
    <n v="51.66"/>
  </r>
  <r>
    <x v="61"/>
    <x v="61"/>
    <x v="32"/>
    <x v="5"/>
    <n v="5054167192318"/>
    <x v="4"/>
    <x v="18"/>
    <x v="0"/>
    <n v="51.66"/>
  </r>
  <r>
    <x v="61"/>
    <x v="61"/>
    <x v="32"/>
    <x v="5"/>
    <n v="5054167192325"/>
    <x v="4"/>
    <x v="9"/>
    <x v="0"/>
    <n v="51.66"/>
  </r>
  <r>
    <x v="61"/>
    <x v="61"/>
    <x v="32"/>
    <x v="5"/>
    <n v="5054167192349"/>
    <x v="4"/>
    <x v="27"/>
    <x v="0"/>
    <n v="51.66"/>
  </r>
  <r>
    <x v="62"/>
    <x v="62"/>
    <x v="33"/>
    <x v="5"/>
    <n v="5054167194145"/>
    <x v="4"/>
    <x v="19"/>
    <x v="0"/>
    <n v="51.66"/>
  </r>
  <r>
    <x v="62"/>
    <x v="62"/>
    <x v="33"/>
    <x v="5"/>
    <n v="5054167194152"/>
    <x v="4"/>
    <x v="20"/>
    <x v="0"/>
    <n v="51.66"/>
  </r>
  <r>
    <x v="62"/>
    <x v="62"/>
    <x v="33"/>
    <x v="5"/>
    <n v="5054167194169"/>
    <x v="4"/>
    <x v="1"/>
    <x v="0"/>
    <n v="51.66"/>
  </r>
  <r>
    <x v="62"/>
    <x v="62"/>
    <x v="33"/>
    <x v="5"/>
    <n v="5054167194176"/>
    <x v="4"/>
    <x v="11"/>
    <x v="0"/>
    <n v="51.66"/>
  </r>
  <r>
    <x v="62"/>
    <x v="62"/>
    <x v="33"/>
    <x v="5"/>
    <n v="5054167194183"/>
    <x v="4"/>
    <x v="2"/>
    <x v="0"/>
    <n v="51.66"/>
  </r>
  <r>
    <x v="62"/>
    <x v="62"/>
    <x v="33"/>
    <x v="5"/>
    <n v="5054167194190"/>
    <x v="4"/>
    <x v="12"/>
    <x v="0"/>
    <n v="51.66"/>
  </r>
  <r>
    <x v="62"/>
    <x v="62"/>
    <x v="33"/>
    <x v="5"/>
    <n v="5054167194206"/>
    <x v="4"/>
    <x v="3"/>
    <x v="0"/>
    <n v="51.66"/>
  </r>
  <r>
    <x v="62"/>
    <x v="62"/>
    <x v="33"/>
    <x v="5"/>
    <n v="5054167194213"/>
    <x v="4"/>
    <x v="13"/>
    <x v="0"/>
    <n v="51.66"/>
  </r>
  <r>
    <x v="62"/>
    <x v="62"/>
    <x v="33"/>
    <x v="5"/>
    <n v="5054167194220"/>
    <x v="4"/>
    <x v="4"/>
    <x v="0"/>
    <n v="51.66"/>
  </r>
  <r>
    <x v="62"/>
    <x v="62"/>
    <x v="33"/>
    <x v="5"/>
    <n v="5054167194237"/>
    <x v="4"/>
    <x v="14"/>
    <x v="0"/>
    <n v="51.66"/>
  </r>
  <r>
    <x v="62"/>
    <x v="62"/>
    <x v="33"/>
    <x v="5"/>
    <n v="5054167194244"/>
    <x v="4"/>
    <x v="5"/>
    <x v="0"/>
    <n v="51.66"/>
  </r>
  <r>
    <x v="62"/>
    <x v="62"/>
    <x v="33"/>
    <x v="5"/>
    <n v="5054167194251"/>
    <x v="4"/>
    <x v="15"/>
    <x v="0"/>
    <n v="51.66"/>
  </r>
  <r>
    <x v="62"/>
    <x v="62"/>
    <x v="33"/>
    <x v="5"/>
    <n v="5054167194268"/>
    <x v="4"/>
    <x v="6"/>
    <x v="0"/>
    <n v="51.66"/>
  </r>
  <r>
    <x v="62"/>
    <x v="62"/>
    <x v="33"/>
    <x v="5"/>
    <n v="5054167194275"/>
    <x v="4"/>
    <x v="16"/>
    <x v="0"/>
    <n v="51.66"/>
  </r>
  <r>
    <x v="62"/>
    <x v="62"/>
    <x v="33"/>
    <x v="5"/>
    <n v="5054167194282"/>
    <x v="4"/>
    <x v="7"/>
    <x v="0"/>
    <n v="51.66"/>
  </r>
  <r>
    <x v="62"/>
    <x v="62"/>
    <x v="33"/>
    <x v="5"/>
    <n v="5054167194299"/>
    <x v="4"/>
    <x v="17"/>
    <x v="0"/>
    <n v="51.66"/>
  </r>
  <r>
    <x v="62"/>
    <x v="62"/>
    <x v="33"/>
    <x v="5"/>
    <n v="5054167194305"/>
    <x v="4"/>
    <x v="8"/>
    <x v="0"/>
    <n v="51.66"/>
  </r>
  <r>
    <x v="62"/>
    <x v="62"/>
    <x v="33"/>
    <x v="5"/>
    <n v="5054167194312"/>
    <x v="4"/>
    <x v="18"/>
    <x v="0"/>
    <n v="51.66"/>
  </r>
  <r>
    <x v="62"/>
    <x v="62"/>
    <x v="33"/>
    <x v="5"/>
    <n v="5054167194329"/>
    <x v="4"/>
    <x v="9"/>
    <x v="0"/>
    <n v="51.66"/>
  </r>
  <r>
    <x v="62"/>
    <x v="62"/>
    <x v="33"/>
    <x v="5"/>
    <n v="5054167194343"/>
    <x v="4"/>
    <x v="27"/>
    <x v="0"/>
    <n v="51.66"/>
  </r>
  <r>
    <x v="63"/>
    <x v="63"/>
    <x v="6"/>
    <x v="5"/>
    <n v="5054167193148"/>
    <x v="4"/>
    <x v="19"/>
    <x v="0"/>
    <n v="51.66"/>
  </r>
  <r>
    <x v="63"/>
    <x v="63"/>
    <x v="6"/>
    <x v="5"/>
    <n v="5054167193155"/>
    <x v="4"/>
    <x v="20"/>
    <x v="0"/>
    <n v="51.66"/>
  </r>
  <r>
    <x v="63"/>
    <x v="63"/>
    <x v="6"/>
    <x v="5"/>
    <n v="5054167193162"/>
    <x v="4"/>
    <x v="1"/>
    <x v="0"/>
    <n v="51.66"/>
  </r>
  <r>
    <x v="63"/>
    <x v="63"/>
    <x v="6"/>
    <x v="5"/>
    <n v="5054167193179"/>
    <x v="4"/>
    <x v="11"/>
    <x v="0"/>
    <n v="51.66"/>
  </r>
  <r>
    <x v="63"/>
    <x v="63"/>
    <x v="6"/>
    <x v="5"/>
    <n v="5054167193186"/>
    <x v="4"/>
    <x v="2"/>
    <x v="0"/>
    <n v="51.66"/>
  </r>
  <r>
    <x v="63"/>
    <x v="63"/>
    <x v="6"/>
    <x v="5"/>
    <n v="5054167193193"/>
    <x v="4"/>
    <x v="12"/>
    <x v="0"/>
    <n v="51.66"/>
  </r>
  <r>
    <x v="63"/>
    <x v="63"/>
    <x v="6"/>
    <x v="5"/>
    <n v="5054167193209"/>
    <x v="4"/>
    <x v="3"/>
    <x v="0"/>
    <n v="51.66"/>
  </r>
  <r>
    <x v="63"/>
    <x v="63"/>
    <x v="6"/>
    <x v="5"/>
    <n v="5054167193216"/>
    <x v="4"/>
    <x v="13"/>
    <x v="0"/>
    <n v="51.66"/>
  </r>
  <r>
    <x v="63"/>
    <x v="63"/>
    <x v="6"/>
    <x v="5"/>
    <n v="5054167193223"/>
    <x v="4"/>
    <x v="4"/>
    <x v="0"/>
    <n v="51.66"/>
  </r>
  <r>
    <x v="63"/>
    <x v="63"/>
    <x v="6"/>
    <x v="5"/>
    <n v="5054167193230"/>
    <x v="4"/>
    <x v="14"/>
    <x v="0"/>
    <n v="51.66"/>
  </r>
  <r>
    <x v="63"/>
    <x v="63"/>
    <x v="6"/>
    <x v="5"/>
    <n v="5054167193247"/>
    <x v="4"/>
    <x v="5"/>
    <x v="0"/>
    <n v="51.66"/>
  </r>
  <r>
    <x v="63"/>
    <x v="63"/>
    <x v="6"/>
    <x v="5"/>
    <n v="5054167193254"/>
    <x v="4"/>
    <x v="15"/>
    <x v="0"/>
    <n v="51.66"/>
  </r>
  <r>
    <x v="63"/>
    <x v="63"/>
    <x v="6"/>
    <x v="5"/>
    <n v="5054167193261"/>
    <x v="4"/>
    <x v="6"/>
    <x v="0"/>
    <n v="51.66"/>
  </r>
  <r>
    <x v="63"/>
    <x v="63"/>
    <x v="6"/>
    <x v="5"/>
    <n v="5054167193278"/>
    <x v="4"/>
    <x v="16"/>
    <x v="0"/>
    <n v="51.66"/>
  </r>
  <r>
    <x v="63"/>
    <x v="63"/>
    <x v="6"/>
    <x v="5"/>
    <n v="5054167193285"/>
    <x v="4"/>
    <x v="7"/>
    <x v="0"/>
    <n v="51.66"/>
  </r>
  <r>
    <x v="63"/>
    <x v="63"/>
    <x v="6"/>
    <x v="5"/>
    <n v="5054167193292"/>
    <x v="4"/>
    <x v="17"/>
    <x v="0"/>
    <n v="51.66"/>
  </r>
  <r>
    <x v="63"/>
    <x v="63"/>
    <x v="6"/>
    <x v="5"/>
    <n v="5054167193308"/>
    <x v="4"/>
    <x v="8"/>
    <x v="0"/>
    <n v="51.66"/>
  </r>
  <r>
    <x v="63"/>
    <x v="63"/>
    <x v="6"/>
    <x v="5"/>
    <n v="5054167193315"/>
    <x v="4"/>
    <x v="18"/>
    <x v="0"/>
    <n v="51.66"/>
  </r>
  <r>
    <x v="63"/>
    <x v="63"/>
    <x v="6"/>
    <x v="5"/>
    <n v="5054167193322"/>
    <x v="4"/>
    <x v="9"/>
    <x v="0"/>
    <n v="51.66"/>
  </r>
  <r>
    <x v="63"/>
    <x v="63"/>
    <x v="6"/>
    <x v="5"/>
    <n v="5054167193346"/>
    <x v="4"/>
    <x v="27"/>
    <x v="0"/>
    <n v="51.66"/>
  </r>
  <r>
    <x v="64"/>
    <x v="64"/>
    <x v="34"/>
    <x v="5"/>
    <n v="5050973722145"/>
    <x v="17"/>
    <x v="19"/>
    <x v="0"/>
    <n v="62"/>
  </r>
  <r>
    <x v="64"/>
    <x v="64"/>
    <x v="34"/>
    <x v="5"/>
    <n v="5050973722152"/>
    <x v="17"/>
    <x v="20"/>
    <x v="0"/>
    <n v="62"/>
  </r>
  <r>
    <x v="64"/>
    <x v="64"/>
    <x v="34"/>
    <x v="5"/>
    <n v="5050973722169"/>
    <x v="17"/>
    <x v="1"/>
    <x v="0"/>
    <n v="62"/>
  </r>
  <r>
    <x v="64"/>
    <x v="64"/>
    <x v="34"/>
    <x v="5"/>
    <n v="5050973722176"/>
    <x v="17"/>
    <x v="11"/>
    <x v="0"/>
    <n v="62"/>
  </r>
  <r>
    <x v="64"/>
    <x v="64"/>
    <x v="34"/>
    <x v="5"/>
    <n v="5050973722183"/>
    <x v="17"/>
    <x v="2"/>
    <x v="0"/>
    <n v="62"/>
  </r>
  <r>
    <x v="64"/>
    <x v="64"/>
    <x v="34"/>
    <x v="5"/>
    <n v="5050973722190"/>
    <x v="17"/>
    <x v="12"/>
    <x v="0"/>
    <n v="62"/>
  </r>
  <r>
    <x v="64"/>
    <x v="64"/>
    <x v="34"/>
    <x v="5"/>
    <n v="5050973722206"/>
    <x v="17"/>
    <x v="3"/>
    <x v="0"/>
    <n v="62"/>
  </r>
  <r>
    <x v="64"/>
    <x v="64"/>
    <x v="34"/>
    <x v="5"/>
    <n v="5050973722213"/>
    <x v="17"/>
    <x v="13"/>
    <x v="0"/>
    <n v="62"/>
  </r>
  <r>
    <x v="64"/>
    <x v="64"/>
    <x v="34"/>
    <x v="5"/>
    <n v="5050973722220"/>
    <x v="17"/>
    <x v="4"/>
    <x v="0"/>
    <n v="62"/>
  </r>
  <r>
    <x v="64"/>
    <x v="64"/>
    <x v="34"/>
    <x v="5"/>
    <n v="5050973722237"/>
    <x v="17"/>
    <x v="14"/>
    <x v="0"/>
    <n v="62"/>
  </r>
  <r>
    <x v="64"/>
    <x v="64"/>
    <x v="34"/>
    <x v="5"/>
    <n v="5050973722244"/>
    <x v="17"/>
    <x v="5"/>
    <x v="0"/>
    <n v="62"/>
  </r>
  <r>
    <x v="64"/>
    <x v="64"/>
    <x v="34"/>
    <x v="5"/>
    <n v="5050973722251"/>
    <x v="17"/>
    <x v="15"/>
    <x v="0"/>
    <n v="62"/>
  </r>
  <r>
    <x v="65"/>
    <x v="65"/>
    <x v="35"/>
    <x v="5"/>
    <n v="5050973838143"/>
    <x v="17"/>
    <x v="19"/>
    <x v="0"/>
    <n v="62"/>
  </r>
  <r>
    <x v="65"/>
    <x v="65"/>
    <x v="35"/>
    <x v="5"/>
    <n v="5050973838150"/>
    <x v="17"/>
    <x v="20"/>
    <x v="0"/>
    <n v="62"/>
  </r>
  <r>
    <x v="65"/>
    <x v="65"/>
    <x v="35"/>
    <x v="5"/>
    <n v="5050973838167"/>
    <x v="17"/>
    <x v="1"/>
    <x v="0"/>
    <n v="62"/>
  </r>
  <r>
    <x v="65"/>
    <x v="65"/>
    <x v="35"/>
    <x v="5"/>
    <n v="5050973838174"/>
    <x v="17"/>
    <x v="11"/>
    <x v="0"/>
    <n v="62"/>
  </r>
  <r>
    <x v="65"/>
    <x v="65"/>
    <x v="35"/>
    <x v="5"/>
    <n v="5050973838181"/>
    <x v="17"/>
    <x v="2"/>
    <x v="0"/>
    <n v="62"/>
  </r>
  <r>
    <x v="65"/>
    <x v="65"/>
    <x v="35"/>
    <x v="5"/>
    <n v="5050973838198"/>
    <x v="17"/>
    <x v="12"/>
    <x v="0"/>
    <n v="62"/>
  </r>
  <r>
    <x v="65"/>
    <x v="65"/>
    <x v="35"/>
    <x v="5"/>
    <n v="5050973838204"/>
    <x v="17"/>
    <x v="3"/>
    <x v="0"/>
    <n v="62"/>
  </r>
  <r>
    <x v="65"/>
    <x v="65"/>
    <x v="35"/>
    <x v="5"/>
    <n v="5050973838211"/>
    <x v="17"/>
    <x v="13"/>
    <x v="0"/>
    <n v="62"/>
  </r>
  <r>
    <x v="65"/>
    <x v="65"/>
    <x v="35"/>
    <x v="5"/>
    <n v="5050973838228"/>
    <x v="17"/>
    <x v="4"/>
    <x v="0"/>
    <n v="62"/>
  </r>
  <r>
    <x v="65"/>
    <x v="65"/>
    <x v="35"/>
    <x v="5"/>
    <n v="5050973838235"/>
    <x v="17"/>
    <x v="14"/>
    <x v="0"/>
    <n v="62"/>
  </r>
  <r>
    <x v="65"/>
    <x v="65"/>
    <x v="35"/>
    <x v="5"/>
    <n v="5050973838242"/>
    <x v="17"/>
    <x v="5"/>
    <x v="0"/>
    <n v="62"/>
  </r>
  <r>
    <x v="65"/>
    <x v="65"/>
    <x v="35"/>
    <x v="5"/>
    <n v="5050973838259"/>
    <x v="17"/>
    <x v="15"/>
    <x v="0"/>
    <n v="62"/>
  </r>
  <r>
    <x v="66"/>
    <x v="66"/>
    <x v="36"/>
    <x v="5"/>
    <n v="5054167092144"/>
    <x v="17"/>
    <x v="19"/>
    <x v="0"/>
    <n v="62"/>
  </r>
  <r>
    <x v="66"/>
    <x v="66"/>
    <x v="36"/>
    <x v="5"/>
    <n v="5054167092151"/>
    <x v="17"/>
    <x v="20"/>
    <x v="0"/>
    <n v="62"/>
  </r>
  <r>
    <x v="66"/>
    <x v="66"/>
    <x v="36"/>
    <x v="5"/>
    <n v="5054167092168"/>
    <x v="17"/>
    <x v="1"/>
    <x v="0"/>
    <n v="62"/>
  </r>
  <r>
    <x v="66"/>
    <x v="66"/>
    <x v="36"/>
    <x v="5"/>
    <n v="5054167092175"/>
    <x v="17"/>
    <x v="11"/>
    <x v="0"/>
    <n v="62"/>
  </r>
  <r>
    <x v="66"/>
    <x v="66"/>
    <x v="36"/>
    <x v="5"/>
    <n v="5054167092182"/>
    <x v="17"/>
    <x v="2"/>
    <x v="0"/>
    <n v="62"/>
  </r>
  <r>
    <x v="66"/>
    <x v="66"/>
    <x v="36"/>
    <x v="5"/>
    <n v="5054167092199"/>
    <x v="17"/>
    <x v="12"/>
    <x v="0"/>
    <n v="62"/>
  </r>
  <r>
    <x v="66"/>
    <x v="66"/>
    <x v="36"/>
    <x v="5"/>
    <n v="5054167092205"/>
    <x v="17"/>
    <x v="3"/>
    <x v="0"/>
    <n v="62"/>
  </r>
  <r>
    <x v="66"/>
    <x v="66"/>
    <x v="36"/>
    <x v="5"/>
    <n v="5054167092212"/>
    <x v="17"/>
    <x v="13"/>
    <x v="0"/>
    <n v="62"/>
  </r>
  <r>
    <x v="66"/>
    <x v="66"/>
    <x v="36"/>
    <x v="5"/>
    <n v="5054167092229"/>
    <x v="17"/>
    <x v="4"/>
    <x v="0"/>
    <n v="62"/>
  </r>
  <r>
    <x v="66"/>
    <x v="66"/>
    <x v="36"/>
    <x v="5"/>
    <n v="5054167092236"/>
    <x v="17"/>
    <x v="14"/>
    <x v="0"/>
    <n v="62"/>
  </r>
  <r>
    <x v="66"/>
    <x v="66"/>
    <x v="36"/>
    <x v="5"/>
    <n v="5054167092243"/>
    <x v="17"/>
    <x v="5"/>
    <x v="0"/>
    <n v="62"/>
  </r>
  <r>
    <x v="66"/>
    <x v="66"/>
    <x v="36"/>
    <x v="5"/>
    <n v="5054167092250"/>
    <x v="17"/>
    <x v="15"/>
    <x v="0"/>
    <n v="62"/>
  </r>
  <r>
    <x v="66"/>
    <x v="66"/>
    <x v="36"/>
    <x v="5"/>
    <n v="5054167092267"/>
    <x v="17"/>
    <x v="6"/>
    <x v="0"/>
    <n v="62"/>
  </r>
  <r>
    <x v="66"/>
    <x v="66"/>
    <x v="36"/>
    <x v="5"/>
    <n v="5054167092274"/>
    <x v="17"/>
    <x v="16"/>
    <x v="0"/>
    <n v="62"/>
  </r>
  <r>
    <x v="66"/>
    <x v="66"/>
    <x v="36"/>
    <x v="5"/>
    <n v="5054167092281"/>
    <x v="17"/>
    <x v="7"/>
    <x v="0"/>
    <n v="62"/>
  </r>
  <r>
    <x v="66"/>
    <x v="66"/>
    <x v="36"/>
    <x v="5"/>
    <n v="5054167092298"/>
    <x v="17"/>
    <x v="17"/>
    <x v="0"/>
    <n v="62"/>
  </r>
  <r>
    <x v="66"/>
    <x v="66"/>
    <x v="36"/>
    <x v="5"/>
    <n v="5054167092304"/>
    <x v="17"/>
    <x v="8"/>
    <x v="0"/>
    <n v="62"/>
  </r>
  <r>
    <x v="66"/>
    <x v="66"/>
    <x v="36"/>
    <x v="5"/>
    <n v="5054167092311"/>
    <x v="17"/>
    <x v="18"/>
    <x v="0"/>
    <n v="62"/>
  </r>
  <r>
    <x v="66"/>
    <x v="66"/>
    <x v="36"/>
    <x v="5"/>
    <n v="5054167092328"/>
    <x v="17"/>
    <x v="9"/>
    <x v="0"/>
    <n v="62"/>
  </r>
  <r>
    <x v="66"/>
    <x v="66"/>
    <x v="36"/>
    <x v="5"/>
    <n v="5054167092342"/>
    <x v="17"/>
    <x v="27"/>
    <x v="0"/>
    <n v="62"/>
  </r>
  <r>
    <x v="67"/>
    <x v="67"/>
    <x v="37"/>
    <x v="5"/>
    <n v="5054167074140"/>
    <x v="17"/>
    <x v="19"/>
    <x v="0"/>
    <n v="62"/>
  </r>
  <r>
    <x v="67"/>
    <x v="67"/>
    <x v="37"/>
    <x v="5"/>
    <n v="5054167074157"/>
    <x v="17"/>
    <x v="20"/>
    <x v="0"/>
    <n v="62"/>
  </r>
  <r>
    <x v="67"/>
    <x v="67"/>
    <x v="37"/>
    <x v="5"/>
    <n v="5054167074164"/>
    <x v="17"/>
    <x v="1"/>
    <x v="0"/>
    <n v="62"/>
  </r>
  <r>
    <x v="67"/>
    <x v="67"/>
    <x v="37"/>
    <x v="5"/>
    <n v="5054167074171"/>
    <x v="17"/>
    <x v="11"/>
    <x v="0"/>
    <n v="62"/>
  </r>
  <r>
    <x v="67"/>
    <x v="67"/>
    <x v="37"/>
    <x v="5"/>
    <n v="5054167074188"/>
    <x v="17"/>
    <x v="2"/>
    <x v="0"/>
    <n v="62"/>
  </r>
  <r>
    <x v="67"/>
    <x v="67"/>
    <x v="37"/>
    <x v="5"/>
    <n v="5054167074195"/>
    <x v="17"/>
    <x v="12"/>
    <x v="0"/>
    <n v="62"/>
  </r>
  <r>
    <x v="67"/>
    <x v="67"/>
    <x v="37"/>
    <x v="5"/>
    <n v="5054167074201"/>
    <x v="17"/>
    <x v="3"/>
    <x v="0"/>
    <n v="62"/>
  </r>
  <r>
    <x v="67"/>
    <x v="67"/>
    <x v="37"/>
    <x v="5"/>
    <n v="5054167074218"/>
    <x v="17"/>
    <x v="13"/>
    <x v="0"/>
    <n v="62"/>
  </r>
  <r>
    <x v="67"/>
    <x v="67"/>
    <x v="37"/>
    <x v="5"/>
    <n v="5054167074225"/>
    <x v="17"/>
    <x v="4"/>
    <x v="0"/>
    <n v="62"/>
  </r>
  <r>
    <x v="67"/>
    <x v="67"/>
    <x v="37"/>
    <x v="5"/>
    <n v="5054167074232"/>
    <x v="17"/>
    <x v="14"/>
    <x v="0"/>
    <n v="62"/>
  </r>
  <r>
    <x v="67"/>
    <x v="67"/>
    <x v="37"/>
    <x v="5"/>
    <n v="5054167074249"/>
    <x v="17"/>
    <x v="5"/>
    <x v="0"/>
    <n v="62"/>
  </r>
  <r>
    <x v="67"/>
    <x v="67"/>
    <x v="37"/>
    <x v="5"/>
    <n v="5054167074256"/>
    <x v="17"/>
    <x v="15"/>
    <x v="0"/>
    <n v="62"/>
  </r>
  <r>
    <x v="67"/>
    <x v="67"/>
    <x v="37"/>
    <x v="5"/>
    <n v="5054167074263"/>
    <x v="17"/>
    <x v="6"/>
    <x v="0"/>
    <n v="62"/>
  </r>
  <r>
    <x v="67"/>
    <x v="67"/>
    <x v="37"/>
    <x v="5"/>
    <n v="5054167074270"/>
    <x v="17"/>
    <x v="16"/>
    <x v="0"/>
    <n v="62"/>
  </r>
  <r>
    <x v="67"/>
    <x v="67"/>
    <x v="37"/>
    <x v="5"/>
    <n v="5054167074287"/>
    <x v="17"/>
    <x v="7"/>
    <x v="0"/>
    <n v="62"/>
  </r>
  <r>
    <x v="67"/>
    <x v="67"/>
    <x v="37"/>
    <x v="5"/>
    <n v="5054167074294"/>
    <x v="17"/>
    <x v="17"/>
    <x v="0"/>
    <n v="62"/>
  </r>
  <r>
    <x v="67"/>
    <x v="67"/>
    <x v="37"/>
    <x v="5"/>
    <n v="5054167074300"/>
    <x v="17"/>
    <x v="8"/>
    <x v="0"/>
    <n v="62"/>
  </r>
  <r>
    <x v="67"/>
    <x v="67"/>
    <x v="37"/>
    <x v="5"/>
    <n v="5054167074317"/>
    <x v="17"/>
    <x v="18"/>
    <x v="0"/>
    <n v="62"/>
  </r>
  <r>
    <x v="67"/>
    <x v="67"/>
    <x v="37"/>
    <x v="5"/>
    <n v="5054167074324"/>
    <x v="17"/>
    <x v="9"/>
    <x v="0"/>
    <n v="62"/>
  </r>
  <r>
    <x v="67"/>
    <x v="67"/>
    <x v="37"/>
    <x v="5"/>
    <n v="5054167074348"/>
    <x v="17"/>
    <x v="27"/>
    <x v="0"/>
    <n v="62"/>
  </r>
  <r>
    <x v="68"/>
    <x v="68"/>
    <x v="38"/>
    <x v="5"/>
    <n v="5050973770221"/>
    <x v="17"/>
    <x v="4"/>
    <x v="0"/>
    <n v="62"/>
  </r>
  <r>
    <x v="68"/>
    <x v="68"/>
    <x v="38"/>
    <x v="5"/>
    <n v="5050973770238"/>
    <x v="17"/>
    <x v="14"/>
    <x v="0"/>
    <n v="62"/>
  </r>
  <r>
    <x v="68"/>
    <x v="68"/>
    <x v="38"/>
    <x v="5"/>
    <n v="5050973770245"/>
    <x v="17"/>
    <x v="5"/>
    <x v="0"/>
    <n v="62"/>
  </r>
  <r>
    <x v="68"/>
    <x v="68"/>
    <x v="38"/>
    <x v="5"/>
    <n v="5050973770252"/>
    <x v="17"/>
    <x v="15"/>
    <x v="0"/>
    <n v="62"/>
  </r>
  <r>
    <x v="68"/>
    <x v="68"/>
    <x v="38"/>
    <x v="5"/>
    <n v="5050973770269"/>
    <x v="17"/>
    <x v="6"/>
    <x v="0"/>
    <n v="62"/>
  </r>
  <r>
    <x v="68"/>
    <x v="68"/>
    <x v="38"/>
    <x v="5"/>
    <n v="5050973770276"/>
    <x v="17"/>
    <x v="16"/>
    <x v="0"/>
    <n v="62"/>
  </r>
  <r>
    <x v="68"/>
    <x v="68"/>
    <x v="38"/>
    <x v="5"/>
    <n v="5050973770283"/>
    <x v="17"/>
    <x v="7"/>
    <x v="0"/>
    <n v="62"/>
  </r>
  <r>
    <x v="68"/>
    <x v="68"/>
    <x v="38"/>
    <x v="5"/>
    <n v="5050973770290"/>
    <x v="17"/>
    <x v="17"/>
    <x v="0"/>
    <n v="62"/>
  </r>
  <r>
    <x v="68"/>
    <x v="68"/>
    <x v="38"/>
    <x v="5"/>
    <n v="5050973770306"/>
    <x v="17"/>
    <x v="8"/>
    <x v="0"/>
    <n v="62"/>
  </r>
  <r>
    <x v="68"/>
    <x v="68"/>
    <x v="38"/>
    <x v="5"/>
    <n v="5050973770313"/>
    <x v="17"/>
    <x v="18"/>
    <x v="0"/>
    <n v="62"/>
  </r>
  <r>
    <x v="68"/>
    <x v="68"/>
    <x v="38"/>
    <x v="5"/>
    <n v="5050973770320"/>
    <x v="17"/>
    <x v="9"/>
    <x v="0"/>
    <n v="62"/>
  </r>
  <r>
    <x v="68"/>
    <x v="68"/>
    <x v="38"/>
    <x v="5"/>
    <n v="5050973770344"/>
    <x v="17"/>
    <x v="27"/>
    <x v="0"/>
    <n v="62"/>
  </r>
  <r>
    <x v="69"/>
    <x v="69"/>
    <x v="39"/>
    <x v="5"/>
    <n v="5054167076144"/>
    <x v="17"/>
    <x v="19"/>
    <x v="0"/>
    <n v="62"/>
  </r>
  <r>
    <x v="69"/>
    <x v="69"/>
    <x v="39"/>
    <x v="5"/>
    <n v="5054167076151"/>
    <x v="17"/>
    <x v="20"/>
    <x v="0"/>
    <n v="62"/>
  </r>
  <r>
    <x v="69"/>
    <x v="69"/>
    <x v="39"/>
    <x v="5"/>
    <n v="5054167076168"/>
    <x v="17"/>
    <x v="1"/>
    <x v="0"/>
    <n v="62"/>
  </r>
  <r>
    <x v="69"/>
    <x v="69"/>
    <x v="39"/>
    <x v="5"/>
    <n v="5054167076175"/>
    <x v="17"/>
    <x v="11"/>
    <x v="0"/>
    <n v="62"/>
  </r>
  <r>
    <x v="69"/>
    <x v="69"/>
    <x v="39"/>
    <x v="5"/>
    <n v="5054167076182"/>
    <x v="17"/>
    <x v="2"/>
    <x v="0"/>
    <n v="62"/>
  </r>
  <r>
    <x v="69"/>
    <x v="69"/>
    <x v="39"/>
    <x v="5"/>
    <n v="5054167076199"/>
    <x v="17"/>
    <x v="12"/>
    <x v="0"/>
    <n v="62"/>
  </r>
  <r>
    <x v="69"/>
    <x v="69"/>
    <x v="39"/>
    <x v="5"/>
    <n v="5054167076205"/>
    <x v="17"/>
    <x v="3"/>
    <x v="0"/>
    <n v="62"/>
  </r>
  <r>
    <x v="69"/>
    <x v="69"/>
    <x v="39"/>
    <x v="5"/>
    <n v="5054167076212"/>
    <x v="17"/>
    <x v="13"/>
    <x v="0"/>
    <n v="62"/>
  </r>
  <r>
    <x v="69"/>
    <x v="69"/>
    <x v="39"/>
    <x v="5"/>
    <n v="5054167076229"/>
    <x v="17"/>
    <x v="4"/>
    <x v="0"/>
    <n v="62"/>
  </r>
  <r>
    <x v="69"/>
    <x v="69"/>
    <x v="39"/>
    <x v="5"/>
    <n v="5054167076236"/>
    <x v="17"/>
    <x v="14"/>
    <x v="0"/>
    <n v="62"/>
  </r>
  <r>
    <x v="69"/>
    <x v="69"/>
    <x v="39"/>
    <x v="5"/>
    <n v="5054167076243"/>
    <x v="17"/>
    <x v="5"/>
    <x v="0"/>
    <n v="62"/>
  </r>
  <r>
    <x v="69"/>
    <x v="69"/>
    <x v="39"/>
    <x v="5"/>
    <n v="5054167076250"/>
    <x v="17"/>
    <x v="15"/>
    <x v="0"/>
    <n v="62"/>
  </r>
  <r>
    <x v="70"/>
    <x v="70"/>
    <x v="40"/>
    <x v="5"/>
    <n v="5054167075147"/>
    <x v="17"/>
    <x v="19"/>
    <x v="0"/>
    <n v="62"/>
  </r>
  <r>
    <x v="70"/>
    <x v="70"/>
    <x v="40"/>
    <x v="5"/>
    <n v="5054167075154"/>
    <x v="17"/>
    <x v="20"/>
    <x v="0"/>
    <n v="62"/>
  </r>
  <r>
    <x v="70"/>
    <x v="70"/>
    <x v="40"/>
    <x v="5"/>
    <n v="5054167075161"/>
    <x v="17"/>
    <x v="1"/>
    <x v="0"/>
    <n v="62"/>
  </r>
  <r>
    <x v="70"/>
    <x v="70"/>
    <x v="40"/>
    <x v="5"/>
    <n v="5054167075178"/>
    <x v="17"/>
    <x v="11"/>
    <x v="0"/>
    <n v="62"/>
  </r>
  <r>
    <x v="70"/>
    <x v="70"/>
    <x v="40"/>
    <x v="5"/>
    <n v="5054167075185"/>
    <x v="17"/>
    <x v="2"/>
    <x v="0"/>
    <n v="62"/>
  </r>
  <r>
    <x v="70"/>
    <x v="70"/>
    <x v="40"/>
    <x v="5"/>
    <n v="5054167075192"/>
    <x v="17"/>
    <x v="12"/>
    <x v="0"/>
    <n v="62"/>
  </r>
  <r>
    <x v="70"/>
    <x v="70"/>
    <x v="40"/>
    <x v="5"/>
    <n v="5054167075208"/>
    <x v="17"/>
    <x v="3"/>
    <x v="0"/>
    <n v="62"/>
  </r>
  <r>
    <x v="70"/>
    <x v="70"/>
    <x v="40"/>
    <x v="5"/>
    <n v="5054167075215"/>
    <x v="17"/>
    <x v="13"/>
    <x v="0"/>
    <n v="62"/>
  </r>
  <r>
    <x v="70"/>
    <x v="70"/>
    <x v="40"/>
    <x v="5"/>
    <n v="5054167075222"/>
    <x v="17"/>
    <x v="4"/>
    <x v="0"/>
    <n v="62"/>
  </r>
  <r>
    <x v="70"/>
    <x v="70"/>
    <x v="40"/>
    <x v="5"/>
    <n v="5054167075239"/>
    <x v="17"/>
    <x v="14"/>
    <x v="0"/>
    <n v="62"/>
  </r>
  <r>
    <x v="70"/>
    <x v="70"/>
    <x v="40"/>
    <x v="5"/>
    <n v="5054167075246"/>
    <x v="17"/>
    <x v="5"/>
    <x v="0"/>
    <n v="62"/>
  </r>
  <r>
    <x v="70"/>
    <x v="70"/>
    <x v="40"/>
    <x v="5"/>
    <n v="5054167075253"/>
    <x v="17"/>
    <x v="15"/>
    <x v="0"/>
    <n v="62"/>
  </r>
  <r>
    <x v="71"/>
    <x v="71"/>
    <x v="41"/>
    <x v="5"/>
    <n v="5050973721223"/>
    <x v="17"/>
    <x v="4"/>
    <x v="0"/>
    <n v="62"/>
  </r>
  <r>
    <x v="71"/>
    <x v="71"/>
    <x v="41"/>
    <x v="5"/>
    <n v="5050973721230"/>
    <x v="17"/>
    <x v="14"/>
    <x v="0"/>
    <n v="62"/>
  </r>
  <r>
    <x v="71"/>
    <x v="71"/>
    <x v="41"/>
    <x v="5"/>
    <n v="5050973721247"/>
    <x v="17"/>
    <x v="5"/>
    <x v="0"/>
    <n v="62"/>
  </r>
  <r>
    <x v="71"/>
    <x v="71"/>
    <x v="41"/>
    <x v="5"/>
    <n v="5050973721254"/>
    <x v="17"/>
    <x v="15"/>
    <x v="0"/>
    <n v="62"/>
  </r>
  <r>
    <x v="71"/>
    <x v="71"/>
    <x v="41"/>
    <x v="5"/>
    <n v="5050973721261"/>
    <x v="17"/>
    <x v="6"/>
    <x v="0"/>
    <n v="62"/>
  </r>
  <r>
    <x v="71"/>
    <x v="71"/>
    <x v="41"/>
    <x v="5"/>
    <n v="5050973721278"/>
    <x v="17"/>
    <x v="16"/>
    <x v="0"/>
    <n v="62"/>
  </r>
  <r>
    <x v="71"/>
    <x v="71"/>
    <x v="41"/>
    <x v="5"/>
    <n v="5050973721285"/>
    <x v="17"/>
    <x v="7"/>
    <x v="0"/>
    <n v="62"/>
  </r>
  <r>
    <x v="71"/>
    <x v="71"/>
    <x v="41"/>
    <x v="5"/>
    <n v="5050973721292"/>
    <x v="17"/>
    <x v="17"/>
    <x v="0"/>
    <n v="62"/>
  </r>
  <r>
    <x v="71"/>
    <x v="71"/>
    <x v="41"/>
    <x v="5"/>
    <n v="5050973721308"/>
    <x v="17"/>
    <x v="8"/>
    <x v="0"/>
    <n v="62"/>
  </r>
  <r>
    <x v="71"/>
    <x v="71"/>
    <x v="41"/>
    <x v="5"/>
    <n v="5050973721315"/>
    <x v="17"/>
    <x v="18"/>
    <x v="0"/>
    <n v="62"/>
  </r>
  <r>
    <x v="71"/>
    <x v="71"/>
    <x v="41"/>
    <x v="5"/>
    <n v="5050973721322"/>
    <x v="17"/>
    <x v="9"/>
    <x v="0"/>
    <n v="62"/>
  </r>
  <r>
    <x v="71"/>
    <x v="71"/>
    <x v="41"/>
    <x v="5"/>
    <n v="5050973721346"/>
    <x v="17"/>
    <x v="27"/>
    <x v="0"/>
    <n v="62"/>
  </r>
  <r>
    <x v="72"/>
    <x v="72"/>
    <x v="16"/>
    <x v="5"/>
    <n v="5054167111142"/>
    <x v="18"/>
    <x v="19"/>
    <x v="0"/>
    <n v="77.5"/>
  </r>
  <r>
    <x v="72"/>
    <x v="72"/>
    <x v="16"/>
    <x v="5"/>
    <n v="5054167111159"/>
    <x v="18"/>
    <x v="20"/>
    <x v="0"/>
    <n v="77.5"/>
  </r>
  <r>
    <x v="72"/>
    <x v="72"/>
    <x v="16"/>
    <x v="5"/>
    <n v="5054167111166"/>
    <x v="18"/>
    <x v="1"/>
    <x v="0"/>
    <n v="77.5"/>
  </r>
  <r>
    <x v="72"/>
    <x v="72"/>
    <x v="16"/>
    <x v="5"/>
    <n v="5054167111173"/>
    <x v="18"/>
    <x v="11"/>
    <x v="0"/>
    <n v="77.5"/>
  </r>
  <r>
    <x v="72"/>
    <x v="72"/>
    <x v="16"/>
    <x v="5"/>
    <n v="5054167111180"/>
    <x v="18"/>
    <x v="2"/>
    <x v="0"/>
    <n v="77.5"/>
  </r>
  <r>
    <x v="72"/>
    <x v="72"/>
    <x v="16"/>
    <x v="5"/>
    <n v="5054167111197"/>
    <x v="18"/>
    <x v="12"/>
    <x v="0"/>
    <n v="77.5"/>
  </r>
  <r>
    <x v="72"/>
    <x v="72"/>
    <x v="16"/>
    <x v="5"/>
    <n v="5054167111203"/>
    <x v="18"/>
    <x v="3"/>
    <x v="0"/>
    <n v="77.5"/>
  </r>
  <r>
    <x v="72"/>
    <x v="72"/>
    <x v="16"/>
    <x v="5"/>
    <n v="5054167111210"/>
    <x v="18"/>
    <x v="13"/>
    <x v="0"/>
    <n v="77.5"/>
  </r>
  <r>
    <x v="72"/>
    <x v="72"/>
    <x v="16"/>
    <x v="5"/>
    <n v="5054167111227"/>
    <x v="18"/>
    <x v="4"/>
    <x v="0"/>
    <n v="77.5"/>
  </r>
  <r>
    <x v="72"/>
    <x v="72"/>
    <x v="16"/>
    <x v="5"/>
    <n v="5054167111234"/>
    <x v="18"/>
    <x v="14"/>
    <x v="0"/>
    <n v="77.5"/>
  </r>
  <r>
    <x v="72"/>
    <x v="72"/>
    <x v="16"/>
    <x v="5"/>
    <n v="5054167111241"/>
    <x v="18"/>
    <x v="5"/>
    <x v="0"/>
    <n v="77.5"/>
  </r>
  <r>
    <x v="72"/>
    <x v="72"/>
    <x v="16"/>
    <x v="5"/>
    <n v="5054167111258"/>
    <x v="18"/>
    <x v="15"/>
    <x v="0"/>
    <n v="77.5"/>
  </r>
  <r>
    <x v="72"/>
    <x v="72"/>
    <x v="16"/>
    <x v="5"/>
    <n v="5054167111265"/>
    <x v="18"/>
    <x v="6"/>
    <x v="0"/>
    <n v="77.5"/>
  </r>
  <r>
    <x v="72"/>
    <x v="72"/>
    <x v="16"/>
    <x v="5"/>
    <n v="5054167111272"/>
    <x v="18"/>
    <x v="16"/>
    <x v="0"/>
    <n v="77.5"/>
  </r>
  <r>
    <x v="72"/>
    <x v="72"/>
    <x v="16"/>
    <x v="5"/>
    <n v="5054167111289"/>
    <x v="18"/>
    <x v="7"/>
    <x v="0"/>
    <n v="77.5"/>
  </r>
  <r>
    <x v="72"/>
    <x v="72"/>
    <x v="16"/>
    <x v="5"/>
    <n v="5054167111296"/>
    <x v="18"/>
    <x v="17"/>
    <x v="0"/>
    <n v="77.5"/>
  </r>
  <r>
    <x v="72"/>
    <x v="72"/>
    <x v="16"/>
    <x v="5"/>
    <n v="5054167111302"/>
    <x v="18"/>
    <x v="8"/>
    <x v="0"/>
    <n v="77.5"/>
  </r>
  <r>
    <x v="72"/>
    <x v="72"/>
    <x v="16"/>
    <x v="5"/>
    <n v="5054167111319"/>
    <x v="18"/>
    <x v="18"/>
    <x v="0"/>
    <n v="77.5"/>
  </r>
  <r>
    <x v="72"/>
    <x v="72"/>
    <x v="16"/>
    <x v="5"/>
    <n v="5054167111326"/>
    <x v="18"/>
    <x v="9"/>
    <x v="0"/>
    <n v="77.5"/>
  </r>
  <r>
    <x v="72"/>
    <x v="72"/>
    <x v="16"/>
    <x v="5"/>
    <n v="5054167111340"/>
    <x v="18"/>
    <x v="27"/>
    <x v="0"/>
    <n v="77.5"/>
  </r>
  <r>
    <x v="73"/>
    <x v="73"/>
    <x v="42"/>
    <x v="5"/>
    <n v="5054167112149"/>
    <x v="18"/>
    <x v="19"/>
    <x v="0"/>
    <n v="77.5"/>
  </r>
  <r>
    <x v="73"/>
    <x v="73"/>
    <x v="42"/>
    <x v="5"/>
    <n v="5054167112156"/>
    <x v="18"/>
    <x v="20"/>
    <x v="0"/>
    <n v="77.5"/>
  </r>
  <r>
    <x v="73"/>
    <x v="73"/>
    <x v="42"/>
    <x v="5"/>
    <n v="5054167112163"/>
    <x v="18"/>
    <x v="1"/>
    <x v="0"/>
    <n v="77.5"/>
  </r>
  <r>
    <x v="73"/>
    <x v="73"/>
    <x v="42"/>
    <x v="5"/>
    <n v="5054167112170"/>
    <x v="18"/>
    <x v="11"/>
    <x v="0"/>
    <n v="77.5"/>
  </r>
  <r>
    <x v="73"/>
    <x v="73"/>
    <x v="42"/>
    <x v="5"/>
    <n v="5054167112187"/>
    <x v="18"/>
    <x v="2"/>
    <x v="0"/>
    <n v="77.5"/>
  </r>
  <r>
    <x v="73"/>
    <x v="73"/>
    <x v="42"/>
    <x v="5"/>
    <n v="5054167112194"/>
    <x v="18"/>
    <x v="12"/>
    <x v="0"/>
    <n v="77.5"/>
  </r>
  <r>
    <x v="73"/>
    <x v="73"/>
    <x v="42"/>
    <x v="5"/>
    <n v="5054167112200"/>
    <x v="18"/>
    <x v="3"/>
    <x v="0"/>
    <n v="77.5"/>
  </r>
  <r>
    <x v="73"/>
    <x v="73"/>
    <x v="42"/>
    <x v="5"/>
    <n v="5054167112217"/>
    <x v="18"/>
    <x v="13"/>
    <x v="0"/>
    <n v="77.5"/>
  </r>
  <r>
    <x v="73"/>
    <x v="73"/>
    <x v="42"/>
    <x v="5"/>
    <n v="5054167112224"/>
    <x v="18"/>
    <x v="4"/>
    <x v="0"/>
    <n v="77.5"/>
  </r>
  <r>
    <x v="73"/>
    <x v="73"/>
    <x v="42"/>
    <x v="5"/>
    <n v="5054167112231"/>
    <x v="18"/>
    <x v="14"/>
    <x v="0"/>
    <n v="77.5"/>
  </r>
  <r>
    <x v="73"/>
    <x v="73"/>
    <x v="42"/>
    <x v="5"/>
    <n v="5054167112248"/>
    <x v="18"/>
    <x v="5"/>
    <x v="0"/>
    <n v="77.5"/>
  </r>
  <r>
    <x v="73"/>
    <x v="73"/>
    <x v="42"/>
    <x v="5"/>
    <n v="5054167112255"/>
    <x v="18"/>
    <x v="15"/>
    <x v="0"/>
    <n v="77.5"/>
  </r>
  <r>
    <x v="74"/>
    <x v="74"/>
    <x v="16"/>
    <x v="7"/>
    <n v="5054167266118"/>
    <x v="19"/>
    <x v="23"/>
    <x v="0"/>
    <n v="15"/>
  </r>
  <r>
    <x v="74"/>
    <x v="74"/>
    <x v="16"/>
    <x v="7"/>
    <n v="5054167266125"/>
    <x v="19"/>
    <x v="24"/>
    <x v="0"/>
    <n v="15"/>
  </r>
  <r>
    <x v="74"/>
    <x v="74"/>
    <x v="16"/>
    <x v="7"/>
    <n v="5054167266132"/>
    <x v="19"/>
    <x v="10"/>
    <x v="0"/>
    <n v="15"/>
  </r>
  <r>
    <x v="74"/>
    <x v="74"/>
    <x v="16"/>
    <x v="7"/>
    <n v="5054167266149"/>
    <x v="19"/>
    <x v="25"/>
    <x v="0"/>
    <n v="15"/>
  </r>
  <r>
    <x v="74"/>
    <x v="74"/>
    <x v="16"/>
    <x v="7"/>
    <n v="5054167266156"/>
    <x v="19"/>
    <x v="26"/>
    <x v="0"/>
    <n v="15"/>
  </r>
  <r>
    <x v="75"/>
    <x v="75"/>
    <x v="43"/>
    <x v="7"/>
    <n v="5054167330123"/>
    <x v="6"/>
    <x v="24"/>
    <x v="0"/>
    <n v="27.5"/>
  </r>
  <r>
    <x v="75"/>
    <x v="75"/>
    <x v="43"/>
    <x v="7"/>
    <n v="5054167330130"/>
    <x v="6"/>
    <x v="10"/>
    <x v="0"/>
    <n v="27.5"/>
  </r>
  <r>
    <x v="75"/>
    <x v="75"/>
    <x v="43"/>
    <x v="7"/>
    <n v="5054167330147"/>
    <x v="6"/>
    <x v="25"/>
    <x v="0"/>
    <n v="27.5"/>
  </r>
  <r>
    <x v="75"/>
    <x v="75"/>
    <x v="43"/>
    <x v="7"/>
    <n v="5054167330154"/>
    <x v="6"/>
    <x v="26"/>
    <x v="0"/>
    <n v="27.5"/>
  </r>
  <r>
    <x v="75"/>
    <x v="75"/>
    <x v="43"/>
    <x v="7"/>
    <n v="5054167330161"/>
    <x v="6"/>
    <x v="29"/>
    <x v="0"/>
    <n v="27.5"/>
  </r>
  <r>
    <x v="76"/>
    <x v="76"/>
    <x v="16"/>
    <x v="7"/>
    <n v="5054167323118"/>
    <x v="5"/>
    <x v="23"/>
    <x v="0"/>
    <n v="25"/>
  </r>
  <r>
    <x v="76"/>
    <x v="76"/>
    <x v="16"/>
    <x v="7"/>
    <n v="5054167323125"/>
    <x v="5"/>
    <x v="24"/>
    <x v="0"/>
    <n v="25"/>
  </r>
  <r>
    <x v="76"/>
    <x v="76"/>
    <x v="16"/>
    <x v="7"/>
    <n v="5054167323132"/>
    <x v="5"/>
    <x v="10"/>
    <x v="0"/>
    <n v="25"/>
  </r>
  <r>
    <x v="76"/>
    <x v="76"/>
    <x v="16"/>
    <x v="7"/>
    <n v="5054167323149"/>
    <x v="5"/>
    <x v="25"/>
    <x v="0"/>
    <n v="25"/>
  </r>
  <r>
    <x v="76"/>
    <x v="76"/>
    <x v="16"/>
    <x v="7"/>
    <n v="5054167323156"/>
    <x v="5"/>
    <x v="26"/>
    <x v="0"/>
    <n v="25"/>
  </r>
  <r>
    <x v="77"/>
    <x v="77"/>
    <x v="44"/>
    <x v="7"/>
    <n v="5054167267122"/>
    <x v="6"/>
    <x v="24"/>
    <x v="0"/>
    <n v="27.5"/>
  </r>
  <r>
    <x v="77"/>
    <x v="77"/>
    <x v="44"/>
    <x v="7"/>
    <n v="5054167267139"/>
    <x v="6"/>
    <x v="10"/>
    <x v="0"/>
    <n v="27.5"/>
  </r>
  <r>
    <x v="77"/>
    <x v="77"/>
    <x v="44"/>
    <x v="7"/>
    <n v="5054167267146"/>
    <x v="6"/>
    <x v="25"/>
    <x v="0"/>
    <n v="27.5"/>
  </r>
  <r>
    <x v="77"/>
    <x v="77"/>
    <x v="44"/>
    <x v="7"/>
    <n v="5054167267153"/>
    <x v="6"/>
    <x v="26"/>
    <x v="0"/>
    <n v="27.5"/>
  </r>
  <r>
    <x v="77"/>
    <x v="77"/>
    <x v="44"/>
    <x v="7"/>
    <n v="5054167267160"/>
    <x v="6"/>
    <x v="29"/>
    <x v="0"/>
    <n v="27.5"/>
  </r>
  <r>
    <x v="78"/>
    <x v="78"/>
    <x v="45"/>
    <x v="7"/>
    <n v="5054167256119"/>
    <x v="6"/>
    <x v="23"/>
    <x v="0"/>
    <n v="27.5"/>
  </r>
  <r>
    <x v="78"/>
    <x v="78"/>
    <x v="45"/>
    <x v="7"/>
    <n v="5054167256126"/>
    <x v="6"/>
    <x v="24"/>
    <x v="0"/>
    <n v="27.5"/>
  </r>
  <r>
    <x v="78"/>
    <x v="78"/>
    <x v="45"/>
    <x v="7"/>
    <n v="5054167256133"/>
    <x v="6"/>
    <x v="10"/>
    <x v="0"/>
    <n v="27.5"/>
  </r>
  <r>
    <x v="78"/>
    <x v="78"/>
    <x v="45"/>
    <x v="7"/>
    <n v="5054167256140"/>
    <x v="6"/>
    <x v="25"/>
    <x v="0"/>
    <n v="27.5"/>
  </r>
  <r>
    <x v="78"/>
    <x v="78"/>
    <x v="45"/>
    <x v="7"/>
    <n v="5054167256157"/>
    <x v="6"/>
    <x v="26"/>
    <x v="0"/>
    <n v="27.5"/>
  </r>
  <r>
    <x v="79"/>
    <x v="79"/>
    <x v="5"/>
    <x v="8"/>
    <n v="5050973950111"/>
    <x v="13"/>
    <x v="24"/>
    <x v="0"/>
    <n v="7.5"/>
  </r>
  <r>
    <x v="79"/>
    <x v="79"/>
    <x v="5"/>
    <x v="8"/>
    <n v="5050973950128"/>
    <x v="13"/>
    <x v="10"/>
    <x v="0"/>
    <n v="7.5"/>
  </r>
  <r>
    <x v="79"/>
    <x v="79"/>
    <x v="5"/>
    <x v="8"/>
    <n v="5050973950135"/>
    <x v="13"/>
    <x v="25"/>
    <x v="0"/>
    <n v="7.5"/>
  </r>
  <r>
    <x v="80"/>
    <x v="80"/>
    <x v="46"/>
    <x v="8"/>
    <n v="5050973951118"/>
    <x v="13"/>
    <x v="24"/>
    <x v="0"/>
    <n v="7.5"/>
  </r>
  <r>
    <x v="80"/>
    <x v="80"/>
    <x v="46"/>
    <x v="8"/>
    <n v="5050973951125"/>
    <x v="13"/>
    <x v="10"/>
    <x v="0"/>
    <n v="7.5"/>
  </r>
  <r>
    <x v="80"/>
    <x v="80"/>
    <x v="46"/>
    <x v="8"/>
    <n v="5050973951132"/>
    <x v="13"/>
    <x v="25"/>
    <x v="0"/>
    <n v="7.5"/>
  </r>
  <r>
    <x v="81"/>
    <x v="81"/>
    <x v="47"/>
    <x v="7"/>
    <n v="5054167001122"/>
    <x v="10"/>
    <x v="24"/>
    <x v="0"/>
    <n v="17.5"/>
  </r>
  <r>
    <x v="81"/>
    <x v="81"/>
    <x v="47"/>
    <x v="7"/>
    <n v="5054167001139"/>
    <x v="10"/>
    <x v="10"/>
    <x v="0"/>
    <n v="17.5"/>
  </r>
  <r>
    <x v="81"/>
    <x v="81"/>
    <x v="47"/>
    <x v="7"/>
    <n v="5054167001146"/>
    <x v="10"/>
    <x v="25"/>
    <x v="0"/>
    <n v="17.5"/>
  </r>
  <r>
    <x v="81"/>
    <x v="81"/>
    <x v="47"/>
    <x v="7"/>
    <n v="5054167001153"/>
    <x v="10"/>
    <x v="26"/>
    <x v="0"/>
    <n v="17.5"/>
  </r>
  <r>
    <x v="82"/>
    <x v="82"/>
    <x v="48"/>
    <x v="7"/>
    <n v="5054167002129"/>
    <x v="10"/>
    <x v="24"/>
    <x v="0"/>
    <n v="17.5"/>
  </r>
  <r>
    <x v="82"/>
    <x v="82"/>
    <x v="48"/>
    <x v="7"/>
    <n v="5054167002136"/>
    <x v="10"/>
    <x v="10"/>
    <x v="0"/>
    <n v="17.5"/>
  </r>
  <r>
    <x v="82"/>
    <x v="82"/>
    <x v="48"/>
    <x v="7"/>
    <n v="5054167002143"/>
    <x v="10"/>
    <x v="25"/>
    <x v="0"/>
    <n v="17.5"/>
  </r>
  <r>
    <x v="82"/>
    <x v="82"/>
    <x v="48"/>
    <x v="7"/>
    <n v="5054167002150"/>
    <x v="10"/>
    <x v="26"/>
    <x v="0"/>
    <n v="17.5"/>
  </r>
  <r>
    <x v="83"/>
    <x v="83"/>
    <x v="45"/>
    <x v="7"/>
    <n v="5054167263117"/>
    <x v="0"/>
    <x v="23"/>
    <x v="0"/>
    <n v="10"/>
  </r>
  <r>
    <x v="83"/>
    <x v="83"/>
    <x v="45"/>
    <x v="7"/>
    <n v="5054167263124"/>
    <x v="0"/>
    <x v="24"/>
    <x v="0"/>
    <n v="10"/>
  </r>
  <r>
    <x v="83"/>
    <x v="83"/>
    <x v="45"/>
    <x v="7"/>
    <n v="5054167263131"/>
    <x v="0"/>
    <x v="10"/>
    <x v="0"/>
    <n v="10"/>
  </r>
  <r>
    <x v="83"/>
    <x v="83"/>
    <x v="45"/>
    <x v="7"/>
    <n v="5054167263148"/>
    <x v="0"/>
    <x v="25"/>
    <x v="0"/>
    <n v="10"/>
  </r>
  <r>
    <x v="83"/>
    <x v="83"/>
    <x v="45"/>
    <x v="7"/>
    <n v="5054167263155"/>
    <x v="0"/>
    <x v="26"/>
    <x v="0"/>
    <n v="10"/>
  </r>
  <r>
    <x v="84"/>
    <x v="84"/>
    <x v="49"/>
    <x v="7"/>
    <n v="5054167265111"/>
    <x v="0"/>
    <x v="23"/>
    <x v="0"/>
    <n v="10"/>
  </r>
  <r>
    <x v="84"/>
    <x v="84"/>
    <x v="49"/>
    <x v="7"/>
    <n v="5054167265128"/>
    <x v="0"/>
    <x v="24"/>
    <x v="0"/>
    <n v="10"/>
  </r>
  <r>
    <x v="84"/>
    <x v="84"/>
    <x v="49"/>
    <x v="7"/>
    <n v="5054167265135"/>
    <x v="0"/>
    <x v="10"/>
    <x v="0"/>
    <n v="10"/>
  </r>
  <r>
    <x v="84"/>
    <x v="84"/>
    <x v="49"/>
    <x v="7"/>
    <n v="5054167265142"/>
    <x v="0"/>
    <x v="25"/>
    <x v="0"/>
    <n v="10"/>
  </r>
  <r>
    <x v="84"/>
    <x v="84"/>
    <x v="49"/>
    <x v="7"/>
    <n v="5054167265159"/>
    <x v="0"/>
    <x v="26"/>
    <x v="0"/>
    <n v="10"/>
  </r>
  <r>
    <x v="85"/>
    <x v="85"/>
    <x v="45"/>
    <x v="7"/>
    <n v="5054167275127"/>
    <x v="5"/>
    <x v="24"/>
    <x v="0"/>
    <n v="25"/>
  </r>
  <r>
    <x v="85"/>
    <x v="85"/>
    <x v="45"/>
    <x v="7"/>
    <n v="5054167275134"/>
    <x v="5"/>
    <x v="10"/>
    <x v="0"/>
    <n v="25"/>
  </r>
  <r>
    <x v="85"/>
    <x v="85"/>
    <x v="45"/>
    <x v="7"/>
    <n v="5054167275141"/>
    <x v="5"/>
    <x v="25"/>
    <x v="0"/>
    <n v="25"/>
  </r>
  <r>
    <x v="85"/>
    <x v="85"/>
    <x v="45"/>
    <x v="7"/>
    <n v="5054167275158"/>
    <x v="5"/>
    <x v="26"/>
    <x v="0"/>
    <n v="25"/>
  </r>
  <r>
    <x v="85"/>
    <x v="85"/>
    <x v="45"/>
    <x v="7"/>
    <n v="5054167275165"/>
    <x v="5"/>
    <x v="29"/>
    <x v="0"/>
    <n v="25"/>
  </r>
  <r>
    <x v="86"/>
    <x v="86"/>
    <x v="44"/>
    <x v="7"/>
    <n v="5054167274120"/>
    <x v="5"/>
    <x v="24"/>
    <x v="0"/>
    <n v="25"/>
  </r>
  <r>
    <x v="86"/>
    <x v="86"/>
    <x v="44"/>
    <x v="7"/>
    <n v="5054167274137"/>
    <x v="5"/>
    <x v="10"/>
    <x v="0"/>
    <n v="25"/>
  </r>
  <r>
    <x v="86"/>
    <x v="86"/>
    <x v="44"/>
    <x v="7"/>
    <n v="5054167274144"/>
    <x v="5"/>
    <x v="25"/>
    <x v="0"/>
    <n v="25"/>
  </r>
  <r>
    <x v="86"/>
    <x v="86"/>
    <x v="44"/>
    <x v="7"/>
    <n v="5054167274151"/>
    <x v="5"/>
    <x v="26"/>
    <x v="0"/>
    <n v="25"/>
  </r>
  <r>
    <x v="86"/>
    <x v="86"/>
    <x v="44"/>
    <x v="7"/>
    <n v="5054167274168"/>
    <x v="5"/>
    <x v="29"/>
    <x v="0"/>
    <n v="25"/>
  </r>
  <r>
    <x v="87"/>
    <x v="87"/>
    <x v="50"/>
    <x v="7"/>
    <n v="5054167273123"/>
    <x v="5"/>
    <x v="24"/>
    <x v="0"/>
    <n v="25"/>
  </r>
  <r>
    <x v="87"/>
    <x v="87"/>
    <x v="50"/>
    <x v="7"/>
    <n v="5054167273130"/>
    <x v="5"/>
    <x v="10"/>
    <x v="0"/>
    <n v="25"/>
  </r>
  <r>
    <x v="87"/>
    <x v="87"/>
    <x v="50"/>
    <x v="7"/>
    <n v="5054167273147"/>
    <x v="5"/>
    <x v="25"/>
    <x v="0"/>
    <n v="25"/>
  </r>
  <r>
    <x v="87"/>
    <x v="87"/>
    <x v="50"/>
    <x v="7"/>
    <n v="5054167273154"/>
    <x v="5"/>
    <x v="26"/>
    <x v="0"/>
    <n v="25"/>
  </r>
  <r>
    <x v="87"/>
    <x v="87"/>
    <x v="50"/>
    <x v="7"/>
    <n v="5054167273161"/>
    <x v="5"/>
    <x v="29"/>
    <x v="0"/>
    <n v="25"/>
  </r>
  <r>
    <x v="88"/>
    <x v="88"/>
    <x v="45"/>
    <x v="7"/>
    <n v="5054167272126"/>
    <x v="5"/>
    <x v="24"/>
    <x v="0"/>
    <n v="25"/>
  </r>
  <r>
    <x v="88"/>
    <x v="88"/>
    <x v="45"/>
    <x v="7"/>
    <n v="5054167272133"/>
    <x v="5"/>
    <x v="10"/>
    <x v="0"/>
    <n v="25"/>
  </r>
  <r>
    <x v="88"/>
    <x v="88"/>
    <x v="45"/>
    <x v="7"/>
    <n v="5054167272140"/>
    <x v="5"/>
    <x v="25"/>
    <x v="0"/>
    <n v="25"/>
  </r>
  <r>
    <x v="88"/>
    <x v="88"/>
    <x v="45"/>
    <x v="7"/>
    <n v="5054167272157"/>
    <x v="5"/>
    <x v="26"/>
    <x v="0"/>
    <n v="25"/>
  </r>
  <r>
    <x v="88"/>
    <x v="88"/>
    <x v="45"/>
    <x v="7"/>
    <n v="5054167272164"/>
    <x v="5"/>
    <x v="29"/>
    <x v="0"/>
    <n v="25"/>
  </r>
  <r>
    <x v="89"/>
    <x v="89"/>
    <x v="45"/>
    <x v="7"/>
    <n v="5054167262110"/>
    <x v="5"/>
    <x v="23"/>
    <x v="0"/>
    <n v="25"/>
  </r>
  <r>
    <x v="89"/>
    <x v="89"/>
    <x v="45"/>
    <x v="7"/>
    <n v="5054167262127"/>
    <x v="5"/>
    <x v="24"/>
    <x v="0"/>
    <n v="25"/>
  </r>
  <r>
    <x v="89"/>
    <x v="89"/>
    <x v="45"/>
    <x v="7"/>
    <n v="5054167262134"/>
    <x v="5"/>
    <x v="10"/>
    <x v="0"/>
    <n v="25"/>
  </r>
  <r>
    <x v="89"/>
    <x v="89"/>
    <x v="45"/>
    <x v="7"/>
    <n v="5054167262141"/>
    <x v="5"/>
    <x v="25"/>
    <x v="0"/>
    <n v="25"/>
  </r>
  <r>
    <x v="89"/>
    <x v="89"/>
    <x v="45"/>
    <x v="7"/>
    <n v="5054167262158"/>
    <x v="5"/>
    <x v="26"/>
    <x v="0"/>
    <n v="25"/>
  </r>
  <r>
    <x v="90"/>
    <x v="90"/>
    <x v="49"/>
    <x v="7"/>
    <n v="5054167261113"/>
    <x v="5"/>
    <x v="23"/>
    <x v="0"/>
    <n v="25"/>
  </r>
  <r>
    <x v="90"/>
    <x v="90"/>
    <x v="49"/>
    <x v="7"/>
    <n v="5054167261120"/>
    <x v="5"/>
    <x v="24"/>
    <x v="0"/>
    <n v="25"/>
  </r>
  <r>
    <x v="90"/>
    <x v="90"/>
    <x v="49"/>
    <x v="7"/>
    <n v="5054167261137"/>
    <x v="5"/>
    <x v="10"/>
    <x v="0"/>
    <n v="25"/>
  </r>
  <r>
    <x v="90"/>
    <x v="90"/>
    <x v="49"/>
    <x v="7"/>
    <n v="5054167261144"/>
    <x v="5"/>
    <x v="25"/>
    <x v="0"/>
    <n v="25"/>
  </r>
  <r>
    <x v="90"/>
    <x v="90"/>
    <x v="49"/>
    <x v="7"/>
    <n v="5054167261151"/>
    <x v="5"/>
    <x v="26"/>
    <x v="0"/>
    <n v="25"/>
  </r>
  <r>
    <x v="91"/>
    <x v="91"/>
    <x v="45"/>
    <x v="7"/>
    <n v="5054167259110"/>
    <x v="5"/>
    <x v="23"/>
    <x v="0"/>
    <n v="25"/>
  </r>
  <r>
    <x v="91"/>
    <x v="91"/>
    <x v="45"/>
    <x v="7"/>
    <n v="5054167259127"/>
    <x v="5"/>
    <x v="24"/>
    <x v="0"/>
    <n v="25"/>
  </r>
  <r>
    <x v="91"/>
    <x v="91"/>
    <x v="45"/>
    <x v="7"/>
    <n v="5054167259134"/>
    <x v="5"/>
    <x v="10"/>
    <x v="0"/>
    <n v="25"/>
  </r>
  <r>
    <x v="91"/>
    <x v="91"/>
    <x v="45"/>
    <x v="7"/>
    <n v="5054167259141"/>
    <x v="5"/>
    <x v="25"/>
    <x v="0"/>
    <n v="25"/>
  </r>
  <r>
    <x v="91"/>
    <x v="91"/>
    <x v="45"/>
    <x v="7"/>
    <n v="5054167259158"/>
    <x v="5"/>
    <x v="26"/>
    <x v="0"/>
    <n v="25"/>
  </r>
  <r>
    <x v="92"/>
    <x v="92"/>
    <x v="16"/>
    <x v="7"/>
    <n v="5054167325112"/>
    <x v="7"/>
    <x v="23"/>
    <x v="0"/>
    <n v="20"/>
  </r>
  <r>
    <x v="92"/>
    <x v="92"/>
    <x v="16"/>
    <x v="7"/>
    <n v="5054167325129"/>
    <x v="7"/>
    <x v="24"/>
    <x v="0"/>
    <n v="20"/>
  </r>
  <r>
    <x v="92"/>
    <x v="92"/>
    <x v="16"/>
    <x v="7"/>
    <n v="5054167325136"/>
    <x v="7"/>
    <x v="10"/>
    <x v="0"/>
    <n v="20"/>
  </r>
  <r>
    <x v="92"/>
    <x v="92"/>
    <x v="16"/>
    <x v="7"/>
    <n v="5054167325143"/>
    <x v="7"/>
    <x v="25"/>
    <x v="0"/>
    <n v="20"/>
  </r>
  <r>
    <x v="92"/>
    <x v="92"/>
    <x v="16"/>
    <x v="7"/>
    <n v="5054167325150"/>
    <x v="7"/>
    <x v="26"/>
    <x v="0"/>
    <n v="20"/>
  </r>
  <r>
    <x v="93"/>
    <x v="93"/>
    <x v="28"/>
    <x v="9"/>
    <n v="5050973811115"/>
    <x v="13"/>
    <x v="10"/>
    <x v="0"/>
    <n v="7.5"/>
  </r>
  <r>
    <x v="93"/>
    <x v="93"/>
    <x v="28"/>
    <x v="9"/>
    <n v="5050973811122"/>
    <x v="13"/>
    <x v="25"/>
    <x v="0"/>
    <n v="7.5"/>
  </r>
  <r>
    <x v="94"/>
    <x v="94"/>
    <x v="51"/>
    <x v="9"/>
    <n v="5050973810118"/>
    <x v="13"/>
    <x v="10"/>
    <x v="0"/>
    <n v="7.5"/>
  </r>
  <r>
    <x v="94"/>
    <x v="94"/>
    <x v="51"/>
    <x v="9"/>
    <n v="5050973810125"/>
    <x v="13"/>
    <x v="25"/>
    <x v="0"/>
    <n v="7.5"/>
  </r>
  <r>
    <x v="95"/>
    <x v="95"/>
    <x v="52"/>
    <x v="9"/>
    <n v="5050973664117"/>
    <x v="13"/>
    <x v="10"/>
    <x v="0"/>
    <n v="7.5"/>
  </r>
  <r>
    <x v="95"/>
    <x v="95"/>
    <x v="52"/>
    <x v="9"/>
    <n v="5050973664124"/>
    <x v="13"/>
    <x v="25"/>
    <x v="0"/>
    <n v="7.5"/>
  </r>
  <r>
    <x v="96"/>
    <x v="96"/>
    <x v="5"/>
    <x v="0"/>
    <n v="5050973804100"/>
    <x v="8"/>
    <x v="0"/>
    <x v="0"/>
    <n v="22.5"/>
  </r>
  <r>
    <x v="97"/>
    <x v="97"/>
    <x v="53"/>
    <x v="1"/>
    <n v="5050973516119"/>
    <x v="20"/>
    <x v="24"/>
    <x v="0"/>
    <n v="1.5"/>
  </r>
  <r>
    <x v="97"/>
    <x v="97"/>
    <x v="53"/>
    <x v="1"/>
    <n v="5050973516126"/>
    <x v="20"/>
    <x v="10"/>
    <x v="0"/>
    <n v="1.5"/>
  </r>
  <r>
    <x v="97"/>
    <x v="97"/>
    <x v="53"/>
    <x v="1"/>
    <n v="5050973516133"/>
    <x v="20"/>
    <x v="25"/>
    <x v="0"/>
    <n v="1.5"/>
  </r>
  <r>
    <x v="97"/>
    <x v="97"/>
    <x v="53"/>
    <x v="1"/>
    <n v="5050973516140"/>
    <x v="20"/>
    <x v="26"/>
    <x v="0"/>
    <n v="1.5"/>
  </r>
  <r>
    <x v="98"/>
    <x v="98"/>
    <x v="16"/>
    <x v="1"/>
    <n v="5050973509111"/>
    <x v="20"/>
    <x v="24"/>
    <x v="0"/>
    <n v="1.5"/>
  </r>
  <r>
    <x v="98"/>
    <x v="98"/>
    <x v="16"/>
    <x v="1"/>
    <n v="5050973509128"/>
    <x v="20"/>
    <x v="10"/>
    <x v="0"/>
    <n v="1.5"/>
  </r>
  <r>
    <x v="98"/>
    <x v="98"/>
    <x v="16"/>
    <x v="1"/>
    <n v="5050973509135"/>
    <x v="20"/>
    <x v="25"/>
    <x v="0"/>
    <n v="1.5"/>
  </r>
  <r>
    <x v="98"/>
    <x v="98"/>
    <x v="16"/>
    <x v="1"/>
    <n v="5050973509142"/>
    <x v="20"/>
    <x v="26"/>
    <x v="0"/>
    <n v="1.5"/>
  </r>
  <r>
    <x v="99"/>
    <x v="99"/>
    <x v="54"/>
    <x v="1"/>
    <n v="5050973513118"/>
    <x v="20"/>
    <x v="24"/>
    <x v="0"/>
    <n v="1.5"/>
  </r>
  <r>
    <x v="99"/>
    <x v="99"/>
    <x v="54"/>
    <x v="1"/>
    <n v="5050973513125"/>
    <x v="20"/>
    <x v="10"/>
    <x v="0"/>
    <n v="1.5"/>
  </r>
  <r>
    <x v="99"/>
    <x v="99"/>
    <x v="54"/>
    <x v="1"/>
    <n v="5050973513132"/>
    <x v="20"/>
    <x v="25"/>
    <x v="0"/>
    <n v="1.5"/>
  </r>
  <r>
    <x v="99"/>
    <x v="99"/>
    <x v="54"/>
    <x v="1"/>
    <n v="5050973513149"/>
    <x v="20"/>
    <x v="26"/>
    <x v="0"/>
    <n v="1.5"/>
  </r>
  <r>
    <x v="100"/>
    <x v="100"/>
    <x v="55"/>
    <x v="1"/>
    <n v="5050973510117"/>
    <x v="20"/>
    <x v="24"/>
    <x v="0"/>
    <n v="1.5"/>
  </r>
  <r>
    <x v="100"/>
    <x v="100"/>
    <x v="55"/>
    <x v="1"/>
    <n v="5050973510124"/>
    <x v="20"/>
    <x v="10"/>
    <x v="0"/>
    <n v="1.5"/>
  </r>
  <r>
    <x v="100"/>
    <x v="100"/>
    <x v="55"/>
    <x v="1"/>
    <n v="5050973510131"/>
    <x v="20"/>
    <x v="25"/>
    <x v="0"/>
    <n v="1.5"/>
  </r>
  <r>
    <x v="100"/>
    <x v="100"/>
    <x v="55"/>
    <x v="1"/>
    <n v="5050973510148"/>
    <x v="20"/>
    <x v="26"/>
    <x v="0"/>
    <n v="1.5"/>
  </r>
  <r>
    <x v="101"/>
    <x v="101"/>
    <x v="56"/>
    <x v="1"/>
    <n v="5050973514115"/>
    <x v="20"/>
    <x v="24"/>
    <x v="0"/>
    <n v="1.5"/>
  </r>
  <r>
    <x v="101"/>
    <x v="101"/>
    <x v="56"/>
    <x v="1"/>
    <n v="5050973514122"/>
    <x v="20"/>
    <x v="10"/>
    <x v="0"/>
    <n v="1.5"/>
  </r>
  <r>
    <x v="101"/>
    <x v="101"/>
    <x v="56"/>
    <x v="1"/>
    <n v="5050973514139"/>
    <x v="20"/>
    <x v="25"/>
    <x v="0"/>
    <n v="1.5"/>
  </r>
  <r>
    <x v="101"/>
    <x v="101"/>
    <x v="56"/>
    <x v="1"/>
    <n v="5050973514146"/>
    <x v="20"/>
    <x v="26"/>
    <x v="0"/>
    <n v="1.5"/>
  </r>
  <r>
    <x v="102"/>
    <x v="102"/>
    <x v="42"/>
    <x v="1"/>
    <n v="5050973515112"/>
    <x v="20"/>
    <x v="24"/>
    <x v="0"/>
    <n v="1.5"/>
  </r>
  <r>
    <x v="102"/>
    <x v="102"/>
    <x v="42"/>
    <x v="1"/>
    <n v="5050973515129"/>
    <x v="20"/>
    <x v="10"/>
    <x v="0"/>
    <n v="1.5"/>
  </r>
  <r>
    <x v="102"/>
    <x v="102"/>
    <x v="42"/>
    <x v="1"/>
    <n v="5050973515136"/>
    <x v="20"/>
    <x v="25"/>
    <x v="0"/>
    <n v="1.5"/>
  </r>
  <r>
    <x v="102"/>
    <x v="102"/>
    <x v="42"/>
    <x v="1"/>
    <n v="5050973515143"/>
    <x v="20"/>
    <x v="26"/>
    <x v="0"/>
    <n v="1.5"/>
  </r>
  <r>
    <x v="103"/>
    <x v="103"/>
    <x v="14"/>
    <x v="1"/>
    <n v="5050973512111"/>
    <x v="20"/>
    <x v="24"/>
    <x v="0"/>
    <n v="1.5"/>
  </r>
  <r>
    <x v="103"/>
    <x v="103"/>
    <x v="14"/>
    <x v="1"/>
    <n v="5050973512128"/>
    <x v="20"/>
    <x v="10"/>
    <x v="0"/>
    <n v="1.5"/>
  </r>
  <r>
    <x v="103"/>
    <x v="103"/>
    <x v="14"/>
    <x v="1"/>
    <n v="5050973512135"/>
    <x v="20"/>
    <x v="25"/>
    <x v="0"/>
    <n v="1.5"/>
  </r>
  <r>
    <x v="103"/>
    <x v="103"/>
    <x v="14"/>
    <x v="1"/>
    <n v="5050973512142"/>
    <x v="20"/>
    <x v="26"/>
    <x v="0"/>
    <n v="1.5"/>
  </r>
  <r>
    <x v="104"/>
    <x v="104"/>
    <x v="57"/>
    <x v="1"/>
    <n v="5050973511114"/>
    <x v="20"/>
    <x v="24"/>
    <x v="0"/>
    <n v="1.5"/>
  </r>
  <r>
    <x v="104"/>
    <x v="104"/>
    <x v="57"/>
    <x v="1"/>
    <n v="5050973511121"/>
    <x v="20"/>
    <x v="10"/>
    <x v="0"/>
    <n v="1.5"/>
  </r>
  <r>
    <x v="104"/>
    <x v="104"/>
    <x v="57"/>
    <x v="1"/>
    <n v="5050973511138"/>
    <x v="20"/>
    <x v="25"/>
    <x v="0"/>
    <n v="1.5"/>
  </r>
  <r>
    <x v="104"/>
    <x v="104"/>
    <x v="57"/>
    <x v="1"/>
    <n v="5050973511145"/>
    <x v="20"/>
    <x v="26"/>
    <x v="0"/>
    <n v="1.5"/>
  </r>
  <r>
    <x v="105"/>
    <x v="105"/>
    <x v="2"/>
    <x v="9"/>
    <n v="5050973942116"/>
    <x v="21"/>
    <x v="10"/>
    <x v="0"/>
    <n v="9"/>
  </r>
  <r>
    <x v="106"/>
    <x v="106"/>
    <x v="58"/>
    <x v="4"/>
    <n v="5054167163165"/>
    <x v="3"/>
    <x v="1"/>
    <x v="0"/>
    <n v="49.08"/>
  </r>
  <r>
    <x v="106"/>
    <x v="106"/>
    <x v="58"/>
    <x v="4"/>
    <n v="5054167163172"/>
    <x v="3"/>
    <x v="11"/>
    <x v="0"/>
    <n v="49.08"/>
  </r>
  <r>
    <x v="106"/>
    <x v="106"/>
    <x v="58"/>
    <x v="4"/>
    <n v="5054167163189"/>
    <x v="3"/>
    <x v="2"/>
    <x v="0"/>
    <n v="49.08"/>
  </r>
  <r>
    <x v="106"/>
    <x v="106"/>
    <x v="58"/>
    <x v="4"/>
    <n v="5054167163196"/>
    <x v="3"/>
    <x v="12"/>
    <x v="0"/>
    <n v="49.08"/>
  </r>
  <r>
    <x v="106"/>
    <x v="106"/>
    <x v="58"/>
    <x v="4"/>
    <n v="5054167163202"/>
    <x v="3"/>
    <x v="3"/>
    <x v="0"/>
    <n v="49.08"/>
  </r>
  <r>
    <x v="106"/>
    <x v="106"/>
    <x v="58"/>
    <x v="4"/>
    <n v="5054167163219"/>
    <x v="3"/>
    <x v="13"/>
    <x v="0"/>
    <n v="49.08"/>
  </r>
  <r>
    <x v="106"/>
    <x v="106"/>
    <x v="58"/>
    <x v="4"/>
    <n v="5054167163226"/>
    <x v="3"/>
    <x v="4"/>
    <x v="0"/>
    <n v="49.08"/>
  </r>
  <r>
    <x v="106"/>
    <x v="106"/>
    <x v="58"/>
    <x v="4"/>
    <n v="5054167163233"/>
    <x v="3"/>
    <x v="14"/>
    <x v="0"/>
    <n v="49.08"/>
  </r>
  <r>
    <x v="106"/>
    <x v="106"/>
    <x v="58"/>
    <x v="4"/>
    <n v="5054167163240"/>
    <x v="3"/>
    <x v="5"/>
    <x v="0"/>
    <n v="49.08"/>
  </r>
  <r>
    <x v="106"/>
    <x v="106"/>
    <x v="58"/>
    <x v="4"/>
    <n v="5054167163257"/>
    <x v="3"/>
    <x v="15"/>
    <x v="0"/>
    <n v="49.08"/>
  </r>
  <r>
    <x v="106"/>
    <x v="106"/>
    <x v="58"/>
    <x v="4"/>
    <n v="5054167163264"/>
    <x v="3"/>
    <x v="6"/>
    <x v="0"/>
    <n v="49.08"/>
  </r>
  <r>
    <x v="106"/>
    <x v="106"/>
    <x v="58"/>
    <x v="4"/>
    <n v="5054167163271"/>
    <x v="3"/>
    <x v="16"/>
    <x v="0"/>
    <n v="49.08"/>
  </r>
  <r>
    <x v="106"/>
    <x v="106"/>
    <x v="58"/>
    <x v="4"/>
    <n v="5054167163288"/>
    <x v="3"/>
    <x v="7"/>
    <x v="0"/>
    <n v="49.08"/>
  </r>
  <r>
    <x v="106"/>
    <x v="106"/>
    <x v="58"/>
    <x v="4"/>
    <n v="5054167163295"/>
    <x v="3"/>
    <x v="17"/>
    <x v="0"/>
    <n v="49.08"/>
  </r>
  <r>
    <x v="106"/>
    <x v="106"/>
    <x v="58"/>
    <x v="4"/>
    <n v="5054167163301"/>
    <x v="3"/>
    <x v="8"/>
    <x v="0"/>
    <n v="49.08"/>
  </r>
  <r>
    <x v="106"/>
    <x v="106"/>
    <x v="58"/>
    <x v="4"/>
    <n v="5054167163318"/>
    <x v="3"/>
    <x v="18"/>
    <x v="0"/>
    <n v="49.08"/>
  </r>
  <r>
    <x v="106"/>
    <x v="106"/>
    <x v="58"/>
    <x v="4"/>
    <n v="5054167163325"/>
    <x v="3"/>
    <x v="9"/>
    <x v="0"/>
    <n v="49.08"/>
  </r>
  <r>
    <x v="106"/>
    <x v="106"/>
    <x v="58"/>
    <x v="4"/>
    <n v="5054167163349"/>
    <x v="3"/>
    <x v="27"/>
    <x v="0"/>
    <n v="49.08"/>
  </r>
  <r>
    <x v="107"/>
    <x v="107"/>
    <x v="8"/>
    <x v="4"/>
    <n v="5054167164162"/>
    <x v="3"/>
    <x v="1"/>
    <x v="0"/>
    <n v="49.08"/>
  </r>
  <r>
    <x v="107"/>
    <x v="107"/>
    <x v="8"/>
    <x v="4"/>
    <n v="5054167164179"/>
    <x v="3"/>
    <x v="11"/>
    <x v="0"/>
    <n v="49.08"/>
  </r>
  <r>
    <x v="107"/>
    <x v="107"/>
    <x v="8"/>
    <x v="4"/>
    <n v="5054167164186"/>
    <x v="3"/>
    <x v="2"/>
    <x v="0"/>
    <n v="49.08"/>
  </r>
  <r>
    <x v="107"/>
    <x v="107"/>
    <x v="8"/>
    <x v="4"/>
    <n v="5054167164193"/>
    <x v="3"/>
    <x v="12"/>
    <x v="0"/>
    <n v="49.08"/>
  </r>
  <r>
    <x v="107"/>
    <x v="107"/>
    <x v="8"/>
    <x v="4"/>
    <n v="5054167164209"/>
    <x v="3"/>
    <x v="3"/>
    <x v="0"/>
    <n v="49.08"/>
  </r>
  <r>
    <x v="107"/>
    <x v="107"/>
    <x v="8"/>
    <x v="4"/>
    <n v="5054167164216"/>
    <x v="3"/>
    <x v="13"/>
    <x v="0"/>
    <n v="49.08"/>
  </r>
  <r>
    <x v="107"/>
    <x v="107"/>
    <x v="8"/>
    <x v="4"/>
    <n v="5054167164223"/>
    <x v="3"/>
    <x v="4"/>
    <x v="0"/>
    <n v="49.08"/>
  </r>
  <r>
    <x v="107"/>
    <x v="107"/>
    <x v="8"/>
    <x v="4"/>
    <n v="5054167164230"/>
    <x v="3"/>
    <x v="14"/>
    <x v="0"/>
    <n v="49.08"/>
  </r>
  <r>
    <x v="107"/>
    <x v="107"/>
    <x v="8"/>
    <x v="4"/>
    <n v="5054167164247"/>
    <x v="3"/>
    <x v="5"/>
    <x v="0"/>
    <n v="49.08"/>
  </r>
  <r>
    <x v="107"/>
    <x v="107"/>
    <x v="8"/>
    <x v="4"/>
    <n v="5054167164254"/>
    <x v="3"/>
    <x v="15"/>
    <x v="0"/>
    <n v="49.08"/>
  </r>
  <r>
    <x v="107"/>
    <x v="107"/>
    <x v="8"/>
    <x v="4"/>
    <n v="5054167164261"/>
    <x v="3"/>
    <x v="6"/>
    <x v="0"/>
    <n v="49.08"/>
  </r>
  <r>
    <x v="107"/>
    <x v="107"/>
    <x v="8"/>
    <x v="4"/>
    <n v="5054167164278"/>
    <x v="3"/>
    <x v="16"/>
    <x v="0"/>
    <n v="49.08"/>
  </r>
  <r>
    <x v="107"/>
    <x v="107"/>
    <x v="8"/>
    <x v="4"/>
    <n v="5054167164285"/>
    <x v="3"/>
    <x v="7"/>
    <x v="0"/>
    <n v="49.08"/>
  </r>
  <r>
    <x v="107"/>
    <x v="107"/>
    <x v="8"/>
    <x v="4"/>
    <n v="5054167164292"/>
    <x v="3"/>
    <x v="17"/>
    <x v="0"/>
    <n v="49.08"/>
  </r>
  <r>
    <x v="107"/>
    <x v="107"/>
    <x v="8"/>
    <x v="4"/>
    <n v="5054167164308"/>
    <x v="3"/>
    <x v="8"/>
    <x v="0"/>
    <n v="49.08"/>
  </r>
  <r>
    <x v="107"/>
    <x v="107"/>
    <x v="8"/>
    <x v="4"/>
    <n v="5054167164315"/>
    <x v="3"/>
    <x v="18"/>
    <x v="0"/>
    <n v="49.08"/>
  </r>
  <r>
    <x v="107"/>
    <x v="107"/>
    <x v="8"/>
    <x v="4"/>
    <n v="5054167164322"/>
    <x v="3"/>
    <x v="9"/>
    <x v="0"/>
    <n v="49.08"/>
  </r>
  <r>
    <x v="107"/>
    <x v="107"/>
    <x v="8"/>
    <x v="4"/>
    <n v="5054167164346"/>
    <x v="3"/>
    <x v="27"/>
    <x v="0"/>
    <n v="49.08"/>
  </r>
  <r>
    <x v="108"/>
    <x v="108"/>
    <x v="59"/>
    <x v="8"/>
    <n v="5050973676110"/>
    <x v="22"/>
    <x v="24"/>
    <x v="0"/>
    <n v="7"/>
  </r>
  <r>
    <x v="108"/>
    <x v="108"/>
    <x v="59"/>
    <x v="8"/>
    <n v="5050973676127"/>
    <x v="22"/>
    <x v="10"/>
    <x v="0"/>
    <n v="7"/>
  </r>
  <r>
    <x v="108"/>
    <x v="108"/>
    <x v="59"/>
    <x v="8"/>
    <n v="5050973676134"/>
    <x v="22"/>
    <x v="25"/>
    <x v="0"/>
    <n v="7"/>
  </r>
  <r>
    <x v="109"/>
    <x v="109"/>
    <x v="59"/>
    <x v="8"/>
    <n v="5050973675113"/>
    <x v="23"/>
    <x v="24"/>
    <x v="0"/>
    <n v="6"/>
  </r>
  <r>
    <x v="109"/>
    <x v="109"/>
    <x v="59"/>
    <x v="8"/>
    <n v="5050973675120"/>
    <x v="23"/>
    <x v="10"/>
    <x v="0"/>
    <n v="6"/>
  </r>
  <r>
    <x v="109"/>
    <x v="109"/>
    <x v="59"/>
    <x v="8"/>
    <n v="5050973675137"/>
    <x v="23"/>
    <x v="25"/>
    <x v="0"/>
    <n v="6"/>
  </r>
  <r>
    <x v="110"/>
    <x v="110"/>
    <x v="60"/>
    <x v="4"/>
    <n v="5050973716168"/>
    <x v="17"/>
    <x v="1"/>
    <x v="0"/>
    <n v="62"/>
  </r>
  <r>
    <x v="110"/>
    <x v="110"/>
    <x v="60"/>
    <x v="4"/>
    <n v="5050973716175"/>
    <x v="17"/>
    <x v="11"/>
    <x v="0"/>
    <n v="62"/>
  </r>
  <r>
    <x v="110"/>
    <x v="110"/>
    <x v="60"/>
    <x v="4"/>
    <n v="5050973716182"/>
    <x v="17"/>
    <x v="2"/>
    <x v="0"/>
    <n v="62"/>
  </r>
  <r>
    <x v="110"/>
    <x v="110"/>
    <x v="60"/>
    <x v="4"/>
    <n v="5050973716199"/>
    <x v="17"/>
    <x v="12"/>
    <x v="0"/>
    <n v="62"/>
  </r>
  <r>
    <x v="110"/>
    <x v="110"/>
    <x v="60"/>
    <x v="4"/>
    <n v="5050973716205"/>
    <x v="17"/>
    <x v="3"/>
    <x v="0"/>
    <n v="62"/>
  </r>
  <r>
    <x v="110"/>
    <x v="110"/>
    <x v="60"/>
    <x v="4"/>
    <n v="5050973716212"/>
    <x v="17"/>
    <x v="13"/>
    <x v="0"/>
    <n v="62"/>
  </r>
  <r>
    <x v="110"/>
    <x v="110"/>
    <x v="60"/>
    <x v="4"/>
    <n v="5050973716229"/>
    <x v="17"/>
    <x v="4"/>
    <x v="0"/>
    <n v="62"/>
  </r>
  <r>
    <x v="110"/>
    <x v="110"/>
    <x v="60"/>
    <x v="4"/>
    <n v="5050973716236"/>
    <x v="17"/>
    <x v="14"/>
    <x v="0"/>
    <n v="62"/>
  </r>
  <r>
    <x v="110"/>
    <x v="110"/>
    <x v="60"/>
    <x v="4"/>
    <n v="5050973716243"/>
    <x v="17"/>
    <x v="5"/>
    <x v="0"/>
    <n v="62"/>
  </r>
  <r>
    <x v="110"/>
    <x v="110"/>
    <x v="60"/>
    <x v="4"/>
    <n v="5050973716250"/>
    <x v="17"/>
    <x v="15"/>
    <x v="0"/>
    <n v="62"/>
  </r>
  <r>
    <x v="110"/>
    <x v="110"/>
    <x v="60"/>
    <x v="4"/>
    <n v="5050973716267"/>
    <x v="17"/>
    <x v="6"/>
    <x v="0"/>
    <n v="62"/>
  </r>
  <r>
    <x v="110"/>
    <x v="110"/>
    <x v="60"/>
    <x v="4"/>
    <n v="5050973716274"/>
    <x v="17"/>
    <x v="16"/>
    <x v="0"/>
    <n v="62"/>
  </r>
  <r>
    <x v="110"/>
    <x v="110"/>
    <x v="60"/>
    <x v="4"/>
    <n v="5050973716281"/>
    <x v="17"/>
    <x v="7"/>
    <x v="0"/>
    <n v="62"/>
  </r>
  <r>
    <x v="110"/>
    <x v="110"/>
    <x v="60"/>
    <x v="4"/>
    <n v="5050973716298"/>
    <x v="17"/>
    <x v="17"/>
    <x v="0"/>
    <n v="62"/>
  </r>
  <r>
    <x v="110"/>
    <x v="110"/>
    <x v="60"/>
    <x v="4"/>
    <n v="5050973716304"/>
    <x v="17"/>
    <x v="8"/>
    <x v="0"/>
    <n v="62"/>
  </r>
  <r>
    <x v="110"/>
    <x v="110"/>
    <x v="60"/>
    <x v="4"/>
    <n v="5050973716311"/>
    <x v="17"/>
    <x v="18"/>
    <x v="0"/>
    <n v="62"/>
  </r>
  <r>
    <x v="110"/>
    <x v="110"/>
    <x v="60"/>
    <x v="4"/>
    <n v="5050973716328"/>
    <x v="17"/>
    <x v="9"/>
    <x v="0"/>
    <n v="62"/>
  </r>
  <r>
    <x v="110"/>
    <x v="110"/>
    <x v="60"/>
    <x v="4"/>
    <n v="5050973716342"/>
    <x v="17"/>
    <x v="27"/>
    <x v="0"/>
    <n v="62"/>
  </r>
  <r>
    <x v="111"/>
    <x v="111"/>
    <x v="18"/>
    <x v="4"/>
    <n v="5054167166166"/>
    <x v="24"/>
    <x v="1"/>
    <x v="0"/>
    <n v="72.33"/>
  </r>
  <r>
    <x v="111"/>
    <x v="111"/>
    <x v="18"/>
    <x v="4"/>
    <n v="5054167166173"/>
    <x v="24"/>
    <x v="11"/>
    <x v="0"/>
    <n v="72.33"/>
  </r>
  <r>
    <x v="111"/>
    <x v="111"/>
    <x v="18"/>
    <x v="4"/>
    <n v="5054167166180"/>
    <x v="24"/>
    <x v="2"/>
    <x v="0"/>
    <n v="72.33"/>
  </r>
  <r>
    <x v="111"/>
    <x v="111"/>
    <x v="18"/>
    <x v="4"/>
    <n v="5054167166197"/>
    <x v="24"/>
    <x v="12"/>
    <x v="0"/>
    <n v="72.33"/>
  </r>
  <r>
    <x v="111"/>
    <x v="111"/>
    <x v="18"/>
    <x v="4"/>
    <n v="5054167166203"/>
    <x v="24"/>
    <x v="3"/>
    <x v="0"/>
    <n v="72.33"/>
  </r>
  <r>
    <x v="111"/>
    <x v="111"/>
    <x v="18"/>
    <x v="4"/>
    <n v="5054167166210"/>
    <x v="24"/>
    <x v="13"/>
    <x v="0"/>
    <n v="72.33"/>
  </r>
  <r>
    <x v="111"/>
    <x v="111"/>
    <x v="18"/>
    <x v="4"/>
    <n v="5054167166227"/>
    <x v="24"/>
    <x v="4"/>
    <x v="0"/>
    <n v="72.33"/>
  </r>
  <r>
    <x v="111"/>
    <x v="111"/>
    <x v="18"/>
    <x v="4"/>
    <n v="5054167166234"/>
    <x v="24"/>
    <x v="14"/>
    <x v="0"/>
    <n v="72.33"/>
  </r>
  <r>
    <x v="111"/>
    <x v="111"/>
    <x v="18"/>
    <x v="4"/>
    <n v="5054167166241"/>
    <x v="24"/>
    <x v="5"/>
    <x v="0"/>
    <n v="72.33"/>
  </r>
  <r>
    <x v="111"/>
    <x v="111"/>
    <x v="18"/>
    <x v="4"/>
    <n v="5054167166258"/>
    <x v="24"/>
    <x v="15"/>
    <x v="0"/>
    <n v="72.33"/>
  </r>
  <r>
    <x v="111"/>
    <x v="111"/>
    <x v="18"/>
    <x v="4"/>
    <n v="5054167166265"/>
    <x v="24"/>
    <x v="6"/>
    <x v="0"/>
    <n v="72.33"/>
  </r>
  <r>
    <x v="111"/>
    <x v="111"/>
    <x v="18"/>
    <x v="4"/>
    <n v="5054167166272"/>
    <x v="24"/>
    <x v="16"/>
    <x v="0"/>
    <n v="72.33"/>
  </r>
  <r>
    <x v="111"/>
    <x v="111"/>
    <x v="18"/>
    <x v="4"/>
    <n v="5054167166289"/>
    <x v="24"/>
    <x v="7"/>
    <x v="0"/>
    <n v="72.33"/>
  </r>
  <r>
    <x v="111"/>
    <x v="111"/>
    <x v="18"/>
    <x v="4"/>
    <n v="5054167166296"/>
    <x v="24"/>
    <x v="17"/>
    <x v="0"/>
    <n v="72.33"/>
  </r>
  <r>
    <x v="111"/>
    <x v="111"/>
    <x v="18"/>
    <x v="4"/>
    <n v="5054167166302"/>
    <x v="24"/>
    <x v="8"/>
    <x v="0"/>
    <n v="72.33"/>
  </r>
  <r>
    <x v="111"/>
    <x v="111"/>
    <x v="18"/>
    <x v="4"/>
    <n v="5054167166319"/>
    <x v="24"/>
    <x v="18"/>
    <x v="0"/>
    <n v="72.33"/>
  </r>
  <r>
    <x v="111"/>
    <x v="111"/>
    <x v="18"/>
    <x v="4"/>
    <n v="5054167166326"/>
    <x v="24"/>
    <x v="9"/>
    <x v="0"/>
    <n v="72.33"/>
  </r>
  <r>
    <x v="112"/>
    <x v="112"/>
    <x v="61"/>
    <x v="8"/>
    <n v="5050973828113"/>
    <x v="22"/>
    <x v="24"/>
    <x v="0"/>
    <n v="7"/>
  </r>
  <r>
    <x v="112"/>
    <x v="112"/>
    <x v="61"/>
    <x v="8"/>
    <n v="5050973828120"/>
    <x v="22"/>
    <x v="10"/>
    <x v="0"/>
    <n v="7"/>
  </r>
  <r>
    <x v="112"/>
    <x v="112"/>
    <x v="61"/>
    <x v="8"/>
    <n v="5050973828137"/>
    <x v="22"/>
    <x v="25"/>
    <x v="0"/>
    <n v="7"/>
  </r>
  <r>
    <x v="113"/>
    <x v="113"/>
    <x v="62"/>
    <x v="8"/>
    <n v="5054167337115"/>
    <x v="22"/>
    <x v="24"/>
    <x v="0"/>
    <n v="7"/>
  </r>
  <r>
    <x v="113"/>
    <x v="113"/>
    <x v="62"/>
    <x v="8"/>
    <n v="5054167337122"/>
    <x v="22"/>
    <x v="10"/>
    <x v="0"/>
    <n v="7"/>
  </r>
  <r>
    <x v="113"/>
    <x v="113"/>
    <x v="62"/>
    <x v="8"/>
    <n v="5054167337139"/>
    <x v="22"/>
    <x v="25"/>
    <x v="0"/>
    <n v="7"/>
  </r>
  <r>
    <x v="114"/>
    <x v="114"/>
    <x v="63"/>
    <x v="0"/>
    <n v="5054167225108"/>
    <x v="25"/>
    <x v="0"/>
    <x v="0"/>
    <n v="30"/>
  </r>
  <r>
    <x v="115"/>
    <x v="115"/>
    <x v="8"/>
    <x v="0"/>
    <n v="5054167226105"/>
    <x v="25"/>
    <x v="0"/>
    <x v="0"/>
    <n v="30"/>
  </r>
  <r>
    <x v="116"/>
    <x v="116"/>
    <x v="16"/>
    <x v="7"/>
    <n v="5054167319111"/>
    <x v="25"/>
    <x v="23"/>
    <x v="0"/>
    <n v="30"/>
  </r>
  <r>
    <x v="116"/>
    <x v="116"/>
    <x v="16"/>
    <x v="7"/>
    <n v="5054167319128"/>
    <x v="25"/>
    <x v="24"/>
    <x v="0"/>
    <n v="30"/>
  </r>
  <r>
    <x v="116"/>
    <x v="116"/>
    <x v="16"/>
    <x v="7"/>
    <n v="5054167319135"/>
    <x v="25"/>
    <x v="10"/>
    <x v="0"/>
    <n v="30"/>
  </r>
  <r>
    <x v="116"/>
    <x v="116"/>
    <x v="16"/>
    <x v="7"/>
    <n v="5054167319142"/>
    <x v="25"/>
    <x v="25"/>
    <x v="0"/>
    <n v="30"/>
  </r>
  <r>
    <x v="116"/>
    <x v="116"/>
    <x v="16"/>
    <x v="7"/>
    <n v="5054167319159"/>
    <x v="25"/>
    <x v="26"/>
    <x v="0"/>
    <n v="30"/>
  </r>
  <r>
    <x v="117"/>
    <x v="117"/>
    <x v="10"/>
    <x v="7"/>
    <n v="5050973967119"/>
    <x v="26"/>
    <x v="23"/>
    <x v="0"/>
    <n v="35"/>
  </r>
  <r>
    <x v="117"/>
    <x v="117"/>
    <x v="10"/>
    <x v="7"/>
    <n v="5050973967126"/>
    <x v="26"/>
    <x v="24"/>
    <x v="0"/>
    <n v="35"/>
  </r>
  <r>
    <x v="117"/>
    <x v="117"/>
    <x v="10"/>
    <x v="7"/>
    <n v="5050973967133"/>
    <x v="26"/>
    <x v="10"/>
    <x v="0"/>
    <n v="35"/>
  </r>
  <r>
    <x v="117"/>
    <x v="117"/>
    <x v="10"/>
    <x v="7"/>
    <n v="5050973967140"/>
    <x v="26"/>
    <x v="25"/>
    <x v="0"/>
    <n v="35"/>
  </r>
  <r>
    <x v="117"/>
    <x v="117"/>
    <x v="10"/>
    <x v="7"/>
    <n v="5050973967157"/>
    <x v="26"/>
    <x v="26"/>
    <x v="0"/>
    <n v="35"/>
  </r>
  <r>
    <x v="118"/>
    <x v="118"/>
    <x v="11"/>
    <x v="7"/>
    <n v="5050973968116"/>
    <x v="26"/>
    <x v="23"/>
    <x v="0"/>
    <n v="35"/>
  </r>
  <r>
    <x v="118"/>
    <x v="118"/>
    <x v="11"/>
    <x v="7"/>
    <n v="5050973968123"/>
    <x v="26"/>
    <x v="24"/>
    <x v="0"/>
    <n v="35"/>
  </r>
  <r>
    <x v="118"/>
    <x v="118"/>
    <x v="11"/>
    <x v="7"/>
    <n v="5050973968130"/>
    <x v="26"/>
    <x v="10"/>
    <x v="0"/>
    <n v="35"/>
  </r>
  <r>
    <x v="118"/>
    <x v="118"/>
    <x v="11"/>
    <x v="7"/>
    <n v="5050973968147"/>
    <x v="26"/>
    <x v="25"/>
    <x v="0"/>
    <n v="35"/>
  </r>
  <r>
    <x v="118"/>
    <x v="118"/>
    <x v="11"/>
    <x v="7"/>
    <n v="5050973968154"/>
    <x v="26"/>
    <x v="26"/>
    <x v="0"/>
    <n v="35"/>
  </r>
  <r>
    <x v="119"/>
    <x v="119"/>
    <x v="2"/>
    <x v="7"/>
    <n v="5050973842119"/>
    <x v="26"/>
    <x v="23"/>
    <x v="0"/>
    <n v="35"/>
  </r>
  <r>
    <x v="119"/>
    <x v="119"/>
    <x v="2"/>
    <x v="7"/>
    <n v="5050973842126"/>
    <x v="26"/>
    <x v="24"/>
    <x v="0"/>
    <n v="35"/>
  </r>
  <r>
    <x v="119"/>
    <x v="119"/>
    <x v="2"/>
    <x v="7"/>
    <n v="5050973842133"/>
    <x v="26"/>
    <x v="10"/>
    <x v="0"/>
    <n v="35"/>
  </r>
  <r>
    <x v="119"/>
    <x v="119"/>
    <x v="2"/>
    <x v="7"/>
    <n v="5050973842140"/>
    <x v="26"/>
    <x v="25"/>
    <x v="0"/>
    <n v="35"/>
  </r>
  <r>
    <x v="119"/>
    <x v="119"/>
    <x v="2"/>
    <x v="7"/>
    <n v="5050973842157"/>
    <x v="26"/>
    <x v="26"/>
    <x v="0"/>
    <n v="35"/>
  </r>
  <r>
    <x v="120"/>
    <x v="120"/>
    <x v="8"/>
    <x v="7"/>
    <n v="5054167248114"/>
    <x v="26"/>
    <x v="23"/>
    <x v="0"/>
    <n v="35"/>
  </r>
  <r>
    <x v="120"/>
    <x v="120"/>
    <x v="8"/>
    <x v="7"/>
    <n v="5054167248121"/>
    <x v="26"/>
    <x v="24"/>
    <x v="0"/>
    <n v="35"/>
  </r>
  <r>
    <x v="120"/>
    <x v="120"/>
    <x v="8"/>
    <x v="7"/>
    <n v="5054167248138"/>
    <x v="26"/>
    <x v="10"/>
    <x v="0"/>
    <n v="35"/>
  </r>
  <r>
    <x v="120"/>
    <x v="120"/>
    <x v="8"/>
    <x v="7"/>
    <n v="5054167248145"/>
    <x v="26"/>
    <x v="25"/>
    <x v="0"/>
    <n v="35"/>
  </r>
  <r>
    <x v="120"/>
    <x v="120"/>
    <x v="8"/>
    <x v="7"/>
    <n v="5054167248152"/>
    <x v="26"/>
    <x v="26"/>
    <x v="0"/>
    <n v="35"/>
  </r>
  <r>
    <x v="121"/>
    <x v="121"/>
    <x v="16"/>
    <x v="10"/>
    <n v="5050973862117"/>
    <x v="7"/>
    <x v="23"/>
    <x v="0"/>
    <n v="20"/>
  </r>
  <r>
    <x v="121"/>
    <x v="121"/>
    <x v="16"/>
    <x v="10"/>
    <n v="5050973862124"/>
    <x v="7"/>
    <x v="24"/>
    <x v="0"/>
    <n v="20"/>
  </r>
  <r>
    <x v="121"/>
    <x v="121"/>
    <x v="16"/>
    <x v="10"/>
    <n v="5050973862131"/>
    <x v="7"/>
    <x v="10"/>
    <x v="0"/>
    <n v="20"/>
  </r>
  <r>
    <x v="121"/>
    <x v="121"/>
    <x v="16"/>
    <x v="10"/>
    <n v="5050973862148"/>
    <x v="7"/>
    <x v="25"/>
    <x v="0"/>
    <n v="20"/>
  </r>
  <r>
    <x v="121"/>
    <x v="121"/>
    <x v="16"/>
    <x v="10"/>
    <n v="5050973862155"/>
    <x v="7"/>
    <x v="26"/>
    <x v="0"/>
    <n v="20"/>
  </r>
  <r>
    <x v="122"/>
    <x v="122"/>
    <x v="10"/>
    <x v="7"/>
    <n v="5050973962114"/>
    <x v="27"/>
    <x v="23"/>
    <x v="0"/>
    <n v="75"/>
  </r>
  <r>
    <x v="122"/>
    <x v="122"/>
    <x v="10"/>
    <x v="7"/>
    <n v="5050973962121"/>
    <x v="27"/>
    <x v="24"/>
    <x v="0"/>
    <n v="75"/>
  </r>
  <r>
    <x v="122"/>
    <x v="122"/>
    <x v="10"/>
    <x v="7"/>
    <n v="5050973962138"/>
    <x v="27"/>
    <x v="10"/>
    <x v="0"/>
    <n v="75"/>
  </r>
  <r>
    <x v="122"/>
    <x v="122"/>
    <x v="10"/>
    <x v="7"/>
    <n v="5050973962145"/>
    <x v="27"/>
    <x v="25"/>
    <x v="0"/>
    <n v="75"/>
  </r>
  <r>
    <x v="122"/>
    <x v="122"/>
    <x v="10"/>
    <x v="7"/>
    <n v="5050973962152"/>
    <x v="27"/>
    <x v="26"/>
    <x v="0"/>
    <n v="75"/>
  </r>
  <r>
    <x v="123"/>
    <x v="123"/>
    <x v="16"/>
    <x v="10"/>
    <n v="5050973861110"/>
    <x v="8"/>
    <x v="23"/>
    <x v="0"/>
    <n v="22.5"/>
  </r>
  <r>
    <x v="123"/>
    <x v="123"/>
    <x v="16"/>
    <x v="10"/>
    <n v="5050973861127"/>
    <x v="8"/>
    <x v="24"/>
    <x v="0"/>
    <n v="22.5"/>
  </r>
  <r>
    <x v="123"/>
    <x v="123"/>
    <x v="16"/>
    <x v="10"/>
    <n v="5050973861134"/>
    <x v="8"/>
    <x v="10"/>
    <x v="0"/>
    <n v="22.5"/>
  </r>
  <r>
    <x v="123"/>
    <x v="123"/>
    <x v="16"/>
    <x v="10"/>
    <n v="5050973861141"/>
    <x v="8"/>
    <x v="25"/>
    <x v="0"/>
    <n v="22.5"/>
  </r>
  <r>
    <x v="123"/>
    <x v="123"/>
    <x v="16"/>
    <x v="10"/>
    <n v="5050973861158"/>
    <x v="8"/>
    <x v="26"/>
    <x v="0"/>
    <n v="22.5"/>
  </r>
  <r>
    <x v="124"/>
    <x v="124"/>
    <x v="2"/>
    <x v="7"/>
    <n v="5050973840115"/>
    <x v="27"/>
    <x v="23"/>
    <x v="0"/>
    <n v="75"/>
  </r>
  <r>
    <x v="124"/>
    <x v="124"/>
    <x v="2"/>
    <x v="7"/>
    <n v="5050973840122"/>
    <x v="27"/>
    <x v="24"/>
    <x v="0"/>
    <n v="75"/>
  </r>
  <r>
    <x v="124"/>
    <x v="124"/>
    <x v="2"/>
    <x v="7"/>
    <n v="5050973840139"/>
    <x v="27"/>
    <x v="10"/>
    <x v="0"/>
    <n v="75"/>
  </r>
  <r>
    <x v="124"/>
    <x v="124"/>
    <x v="2"/>
    <x v="7"/>
    <n v="5050973840146"/>
    <x v="27"/>
    <x v="25"/>
    <x v="0"/>
    <n v="75"/>
  </r>
  <r>
    <x v="124"/>
    <x v="124"/>
    <x v="2"/>
    <x v="7"/>
    <n v="5050973840153"/>
    <x v="27"/>
    <x v="26"/>
    <x v="0"/>
    <n v="75"/>
  </r>
  <r>
    <x v="125"/>
    <x v="125"/>
    <x v="8"/>
    <x v="7"/>
    <n v="5054167247117"/>
    <x v="27"/>
    <x v="23"/>
    <x v="0"/>
    <n v="75"/>
  </r>
  <r>
    <x v="125"/>
    <x v="125"/>
    <x v="8"/>
    <x v="7"/>
    <n v="5054167247124"/>
    <x v="27"/>
    <x v="24"/>
    <x v="0"/>
    <n v="75"/>
  </r>
  <r>
    <x v="125"/>
    <x v="125"/>
    <x v="8"/>
    <x v="7"/>
    <n v="5054167247131"/>
    <x v="27"/>
    <x v="10"/>
    <x v="0"/>
    <n v="75"/>
  </r>
  <r>
    <x v="125"/>
    <x v="125"/>
    <x v="8"/>
    <x v="7"/>
    <n v="5054167247148"/>
    <x v="27"/>
    <x v="25"/>
    <x v="0"/>
    <n v="75"/>
  </r>
  <r>
    <x v="125"/>
    <x v="125"/>
    <x v="8"/>
    <x v="7"/>
    <n v="5054167247155"/>
    <x v="27"/>
    <x v="26"/>
    <x v="0"/>
    <n v="75"/>
  </r>
  <r>
    <x v="126"/>
    <x v="126"/>
    <x v="63"/>
    <x v="0"/>
    <n v="5054167229106"/>
    <x v="28"/>
    <x v="0"/>
    <x v="0"/>
    <n v="45"/>
  </r>
  <r>
    <x v="127"/>
    <x v="127"/>
    <x v="16"/>
    <x v="10"/>
    <n v="5050973994115"/>
    <x v="6"/>
    <x v="23"/>
    <x v="0"/>
    <n v="27.5"/>
  </r>
  <r>
    <x v="127"/>
    <x v="127"/>
    <x v="16"/>
    <x v="10"/>
    <n v="5050973994122"/>
    <x v="6"/>
    <x v="24"/>
    <x v="0"/>
    <n v="27.5"/>
  </r>
  <r>
    <x v="127"/>
    <x v="127"/>
    <x v="16"/>
    <x v="10"/>
    <n v="5050973994139"/>
    <x v="6"/>
    <x v="10"/>
    <x v="0"/>
    <n v="27.5"/>
  </r>
  <r>
    <x v="127"/>
    <x v="127"/>
    <x v="16"/>
    <x v="10"/>
    <n v="5050973994146"/>
    <x v="6"/>
    <x v="25"/>
    <x v="0"/>
    <n v="27.5"/>
  </r>
  <r>
    <x v="127"/>
    <x v="127"/>
    <x v="16"/>
    <x v="10"/>
    <n v="5050973994153"/>
    <x v="6"/>
    <x v="26"/>
    <x v="0"/>
    <n v="27.5"/>
  </r>
  <r>
    <x v="128"/>
    <x v="128"/>
    <x v="2"/>
    <x v="7"/>
    <n v="5050973847114"/>
    <x v="15"/>
    <x v="23"/>
    <x v="0"/>
    <n v="32.5"/>
  </r>
  <r>
    <x v="128"/>
    <x v="128"/>
    <x v="2"/>
    <x v="7"/>
    <n v="5050973847121"/>
    <x v="15"/>
    <x v="24"/>
    <x v="0"/>
    <n v="32.5"/>
  </r>
  <r>
    <x v="128"/>
    <x v="128"/>
    <x v="2"/>
    <x v="7"/>
    <n v="5050973847138"/>
    <x v="15"/>
    <x v="10"/>
    <x v="0"/>
    <n v="32.5"/>
  </r>
  <r>
    <x v="128"/>
    <x v="128"/>
    <x v="2"/>
    <x v="7"/>
    <n v="5050973847145"/>
    <x v="15"/>
    <x v="25"/>
    <x v="0"/>
    <n v="32.5"/>
  </r>
  <r>
    <x v="128"/>
    <x v="128"/>
    <x v="2"/>
    <x v="7"/>
    <n v="5050973847152"/>
    <x v="15"/>
    <x v="26"/>
    <x v="0"/>
    <n v="32.5"/>
  </r>
  <r>
    <x v="129"/>
    <x v="129"/>
    <x v="16"/>
    <x v="10"/>
    <n v="5050973860113"/>
    <x v="6"/>
    <x v="23"/>
    <x v="0"/>
    <n v="27.5"/>
  </r>
  <r>
    <x v="129"/>
    <x v="129"/>
    <x v="16"/>
    <x v="10"/>
    <n v="5050973860120"/>
    <x v="6"/>
    <x v="24"/>
    <x v="0"/>
    <n v="27.5"/>
  </r>
  <r>
    <x v="129"/>
    <x v="129"/>
    <x v="16"/>
    <x v="10"/>
    <n v="5050973860137"/>
    <x v="6"/>
    <x v="10"/>
    <x v="0"/>
    <n v="27.5"/>
  </r>
  <r>
    <x v="129"/>
    <x v="129"/>
    <x v="16"/>
    <x v="10"/>
    <n v="5050973860144"/>
    <x v="6"/>
    <x v="25"/>
    <x v="0"/>
    <n v="27.5"/>
  </r>
  <r>
    <x v="129"/>
    <x v="129"/>
    <x v="16"/>
    <x v="10"/>
    <n v="5050973860151"/>
    <x v="6"/>
    <x v="26"/>
    <x v="0"/>
    <n v="27.5"/>
  </r>
  <r>
    <x v="130"/>
    <x v="130"/>
    <x v="64"/>
    <x v="7"/>
    <n v="5050973972113"/>
    <x v="29"/>
    <x v="23"/>
    <x v="0"/>
    <n v="60"/>
  </r>
  <r>
    <x v="130"/>
    <x v="130"/>
    <x v="64"/>
    <x v="7"/>
    <n v="5050973972120"/>
    <x v="29"/>
    <x v="24"/>
    <x v="0"/>
    <n v="60"/>
  </r>
  <r>
    <x v="130"/>
    <x v="130"/>
    <x v="64"/>
    <x v="7"/>
    <n v="5050973972137"/>
    <x v="29"/>
    <x v="10"/>
    <x v="0"/>
    <n v="60"/>
  </r>
  <r>
    <x v="130"/>
    <x v="130"/>
    <x v="64"/>
    <x v="7"/>
    <n v="5050973972144"/>
    <x v="29"/>
    <x v="25"/>
    <x v="0"/>
    <n v="60"/>
  </r>
  <r>
    <x v="130"/>
    <x v="130"/>
    <x v="64"/>
    <x v="7"/>
    <n v="5050973972151"/>
    <x v="29"/>
    <x v="26"/>
    <x v="0"/>
    <n v="60"/>
  </r>
  <r>
    <x v="131"/>
    <x v="131"/>
    <x v="63"/>
    <x v="0"/>
    <n v="5054167230102"/>
    <x v="30"/>
    <x v="0"/>
    <x v="0"/>
    <n v="50"/>
  </r>
  <r>
    <x v="132"/>
    <x v="132"/>
    <x v="65"/>
    <x v="7"/>
    <n v="5050973965115"/>
    <x v="31"/>
    <x v="23"/>
    <x v="0"/>
    <n v="40"/>
  </r>
  <r>
    <x v="132"/>
    <x v="132"/>
    <x v="65"/>
    <x v="7"/>
    <n v="5050973965122"/>
    <x v="31"/>
    <x v="24"/>
    <x v="0"/>
    <n v="40"/>
  </r>
  <r>
    <x v="132"/>
    <x v="132"/>
    <x v="65"/>
    <x v="7"/>
    <n v="5050973965139"/>
    <x v="31"/>
    <x v="10"/>
    <x v="0"/>
    <n v="40"/>
  </r>
  <r>
    <x v="132"/>
    <x v="132"/>
    <x v="65"/>
    <x v="7"/>
    <n v="5050973965146"/>
    <x v="31"/>
    <x v="25"/>
    <x v="0"/>
    <n v="40"/>
  </r>
  <r>
    <x v="132"/>
    <x v="132"/>
    <x v="65"/>
    <x v="7"/>
    <n v="5050973965153"/>
    <x v="31"/>
    <x v="26"/>
    <x v="0"/>
    <n v="40"/>
  </r>
  <r>
    <x v="133"/>
    <x v="133"/>
    <x v="2"/>
    <x v="7"/>
    <n v="5050973846117"/>
    <x v="29"/>
    <x v="23"/>
    <x v="0"/>
    <n v="60"/>
  </r>
  <r>
    <x v="133"/>
    <x v="133"/>
    <x v="2"/>
    <x v="7"/>
    <n v="5050973846124"/>
    <x v="29"/>
    <x v="24"/>
    <x v="0"/>
    <n v="60"/>
  </r>
  <r>
    <x v="133"/>
    <x v="133"/>
    <x v="2"/>
    <x v="7"/>
    <n v="5050973846131"/>
    <x v="29"/>
    <x v="10"/>
    <x v="0"/>
    <n v="60"/>
  </r>
  <r>
    <x v="133"/>
    <x v="133"/>
    <x v="2"/>
    <x v="7"/>
    <n v="5050973846148"/>
    <x v="29"/>
    <x v="25"/>
    <x v="0"/>
    <n v="60"/>
  </r>
  <r>
    <x v="133"/>
    <x v="133"/>
    <x v="2"/>
    <x v="7"/>
    <n v="5050973846155"/>
    <x v="29"/>
    <x v="26"/>
    <x v="0"/>
    <n v="60"/>
  </r>
  <r>
    <x v="134"/>
    <x v="134"/>
    <x v="2"/>
    <x v="7"/>
    <n v="5050973841112"/>
    <x v="31"/>
    <x v="23"/>
    <x v="0"/>
    <n v="40"/>
  </r>
  <r>
    <x v="134"/>
    <x v="134"/>
    <x v="2"/>
    <x v="7"/>
    <n v="5050973841129"/>
    <x v="31"/>
    <x v="24"/>
    <x v="0"/>
    <n v="40"/>
  </r>
  <r>
    <x v="134"/>
    <x v="134"/>
    <x v="2"/>
    <x v="7"/>
    <n v="5050973841136"/>
    <x v="31"/>
    <x v="10"/>
    <x v="0"/>
    <n v="40"/>
  </r>
  <r>
    <x v="134"/>
    <x v="134"/>
    <x v="2"/>
    <x v="7"/>
    <n v="5050973841143"/>
    <x v="31"/>
    <x v="25"/>
    <x v="0"/>
    <n v="40"/>
  </r>
  <r>
    <x v="134"/>
    <x v="134"/>
    <x v="2"/>
    <x v="7"/>
    <n v="5050973841150"/>
    <x v="31"/>
    <x v="26"/>
    <x v="0"/>
    <n v="40"/>
  </r>
  <r>
    <x v="135"/>
    <x v="135"/>
    <x v="2"/>
    <x v="0"/>
    <n v="5050973793107"/>
    <x v="0"/>
    <x v="0"/>
    <x v="0"/>
    <n v="10"/>
  </r>
  <r>
    <x v="136"/>
    <x v="136"/>
    <x v="66"/>
    <x v="7"/>
    <n v="5050973964118"/>
    <x v="30"/>
    <x v="23"/>
    <x v="0"/>
    <n v="50"/>
  </r>
  <r>
    <x v="136"/>
    <x v="136"/>
    <x v="66"/>
    <x v="7"/>
    <n v="5050973964125"/>
    <x v="30"/>
    <x v="24"/>
    <x v="0"/>
    <n v="50"/>
  </r>
  <r>
    <x v="136"/>
    <x v="136"/>
    <x v="66"/>
    <x v="7"/>
    <n v="5050973964132"/>
    <x v="30"/>
    <x v="10"/>
    <x v="0"/>
    <n v="50"/>
  </r>
  <r>
    <x v="136"/>
    <x v="136"/>
    <x v="66"/>
    <x v="7"/>
    <n v="5050973964149"/>
    <x v="30"/>
    <x v="25"/>
    <x v="0"/>
    <n v="50"/>
  </r>
  <r>
    <x v="136"/>
    <x v="136"/>
    <x v="66"/>
    <x v="7"/>
    <n v="5050973964156"/>
    <x v="30"/>
    <x v="26"/>
    <x v="0"/>
    <n v="50"/>
  </r>
  <r>
    <x v="137"/>
    <x v="137"/>
    <x v="67"/>
    <x v="7"/>
    <n v="5050973954119"/>
    <x v="30"/>
    <x v="23"/>
    <x v="0"/>
    <n v="50"/>
  </r>
  <r>
    <x v="137"/>
    <x v="137"/>
    <x v="67"/>
    <x v="7"/>
    <n v="5050973954126"/>
    <x v="30"/>
    <x v="24"/>
    <x v="0"/>
    <n v="50"/>
  </r>
  <r>
    <x v="137"/>
    <x v="137"/>
    <x v="67"/>
    <x v="7"/>
    <n v="5050973954133"/>
    <x v="30"/>
    <x v="10"/>
    <x v="0"/>
    <n v="50"/>
  </r>
  <r>
    <x v="137"/>
    <x v="137"/>
    <x v="67"/>
    <x v="7"/>
    <n v="5050973954140"/>
    <x v="30"/>
    <x v="25"/>
    <x v="0"/>
    <n v="50"/>
  </r>
  <r>
    <x v="137"/>
    <x v="137"/>
    <x v="67"/>
    <x v="7"/>
    <n v="5050973954157"/>
    <x v="30"/>
    <x v="26"/>
    <x v="0"/>
    <n v="50"/>
  </r>
  <r>
    <x v="138"/>
    <x v="138"/>
    <x v="68"/>
    <x v="7"/>
    <n v="5054167250117"/>
    <x v="30"/>
    <x v="23"/>
    <x v="0"/>
    <n v="50"/>
  </r>
  <r>
    <x v="138"/>
    <x v="138"/>
    <x v="68"/>
    <x v="7"/>
    <n v="5054167250124"/>
    <x v="30"/>
    <x v="24"/>
    <x v="0"/>
    <n v="50"/>
  </r>
  <r>
    <x v="138"/>
    <x v="138"/>
    <x v="68"/>
    <x v="7"/>
    <n v="5054167250131"/>
    <x v="30"/>
    <x v="10"/>
    <x v="0"/>
    <n v="50"/>
  </r>
  <r>
    <x v="138"/>
    <x v="138"/>
    <x v="68"/>
    <x v="7"/>
    <n v="5054167250148"/>
    <x v="30"/>
    <x v="25"/>
    <x v="0"/>
    <n v="50"/>
  </r>
  <r>
    <x v="138"/>
    <x v="138"/>
    <x v="68"/>
    <x v="7"/>
    <n v="5054167250155"/>
    <x v="30"/>
    <x v="26"/>
    <x v="0"/>
    <n v="50"/>
  </r>
  <r>
    <x v="139"/>
    <x v="139"/>
    <x v="16"/>
    <x v="7"/>
    <n v="5054167316110"/>
    <x v="5"/>
    <x v="23"/>
    <x v="0"/>
    <n v="25"/>
  </r>
  <r>
    <x v="139"/>
    <x v="139"/>
    <x v="16"/>
    <x v="7"/>
    <n v="5054167316127"/>
    <x v="5"/>
    <x v="24"/>
    <x v="0"/>
    <n v="25"/>
  </r>
  <r>
    <x v="139"/>
    <x v="139"/>
    <x v="16"/>
    <x v="7"/>
    <n v="5054167316134"/>
    <x v="5"/>
    <x v="10"/>
    <x v="0"/>
    <n v="25"/>
  </r>
  <r>
    <x v="139"/>
    <x v="139"/>
    <x v="16"/>
    <x v="7"/>
    <n v="5054167316141"/>
    <x v="5"/>
    <x v="25"/>
    <x v="0"/>
    <n v="25"/>
  </r>
  <r>
    <x v="139"/>
    <x v="139"/>
    <x v="16"/>
    <x v="7"/>
    <n v="5054167316158"/>
    <x v="5"/>
    <x v="26"/>
    <x v="0"/>
    <n v="25"/>
  </r>
  <r>
    <x v="140"/>
    <x v="140"/>
    <x v="16"/>
    <x v="7"/>
    <n v="5054167294111"/>
    <x v="5"/>
    <x v="23"/>
    <x v="0"/>
    <n v="25"/>
  </r>
  <r>
    <x v="140"/>
    <x v="140"/>
    <x v="16"/>
    <x v="7"/>
    <n v="5054167294128"/>
    <x v="5"/>
    <x v="24"/>
    <x v="0"/>
    <n v="25"/>
  </r>
  <r>
    <x v="140"/>
    <x v="140"/>
    <x v="16"/>
    <x v="7"/>
    <n v="5054167294135"/>
    <x v="5"/>
    <x v="10"/>
    <x v="0"/>
    <n v="25"/>
  </r>
  <r>
    <x v="140"/>
    <x v="140"/>
    <x v="16"/>
    <x v="7"/>
    <n v="5054167294142"/>
    <x v="5"/>
    <x v="25"/>
    <x v="0"/>
    <n v="25"/>
  </r>
  <r>
    <x v="140"/>
    <x v="140"/>
    <x v="16"/>
    <x v="7"/>
    <n v="5054167294159"/>
    <x v="5"/>
    <x v="26"/>
    <x v="0"/>
    <n v="25"/>
  </r>
  <r>
    <x v="141"/>
    <x v="141"/>
    <x v="10"/>
    <x v="7"/>
    <n v="5050973969113"/>
    <x v="15"/>
    <x v="23"/>
    <x v="0"/>
    <n v="32.5"/>
  </r>
  <r>
    <x v="141"/>
    <x v="141"/>
    <x v="10"/>
    <x v="7"/>
    <n v="5050973969120"/>
    <x v="15"/>
    <x v="24"/>
    <x v="0"/>
    <n v="32.5"/>
  </r>
  <r>
    <x v="141"/>
    <x v="141"/>
    <x v="10"/>
    <x v="7"/>
    <n v="5050973969137"/>
    <x v="15"/>
    <x v="10"/>
    <x v="0"/>
    <n v="32.5"/>
  </r>
  <r>
    <x v="141"/>
    <x v="141"/>
    <x v="10"/>
    <x v="7"/>
    <n v="5050973969144"/>
    <x v="15"/>
    <x v="25"/>
    <x v="0"/>
    <n v="32.5"/>
  </r>
  <r>
    <x v="141"/>
    <x v="141"/>
    <x v="10"/>
    <x v="7"/>
    <n v="5050973969151"/>
    <x v="15"/>
    <x v="26"/>
    <x v="0"/>
    <n v="32.5"/>
  </r>
  <r>
    <x v="142"/>
    <x v="142"/>
    <x v="11"/>
    <x v="7"/>
    <n v="5050973970119"/>
    <x v="15"/>
    <x v="23"/>
    <x v="0"/>
    <n v="32.5"/>
  </r>
  <r>
    <x v="142"/>
    <x v="142"/>
    <x v="11"/>
    <x v="7"/>
    <n v="5050973970126"/>
    <x v="15"/>
    <x v="24"/>
    <x v="0"/>
    <n v="32.5"/>
  </r>
  <r>
    <x v="142"/>
    <x v="142"/>
    <x v="11"/>
    <x v="7"/>
    <n v="5050973970133"/>
    <x v="15"/>
    <x v="10"/>
    <x v="0"/>
    <n v="32.5"/>
  </r>
  <r>
    <x v="142"/>
    <x v="142"/>
    <x v="11"/>
    <x v="7"/>
    <n v="5050973970140"/>
    <x v="15"/>
    <x v="25"/>
    <x v="0"/>
    <n v="32.5"/>
  </r>
  <r>
    <x v="142"/>
    <x v="142"/>
    <x v="11"/>
    <x v="7"/>
    <n v="5050973970157"/>
    <x v="15"/>
    <x v="26"/>
    <x v="0"/>
    <n v="32.5"/>
  </r>
  <r>
    <x v="143"/>
    <x v="143"/>
    <x v="2"/>
    <x v="7"/>
    <n v="5050973844113"/>
    <x v="15"/>
    <x v="23"/>
    <x v="0"/>
    <n v="32.5"/>
  </r>
  <r>
    <x v="143"/>
    <x v="143"/>
    <x v="2"/>
    <x v="7"/>
    <n v="5050973844120"/>
    <x v="15"/>
    <x v="24"/>
    <x v="0"/>
    <n v="32.5"/>
  </r>
  <r>
    <x v="143"/>
    <x v="143"/>
    <x v="2"/>
    <x v="7"/>
    <n v="5050973844137"/>
    <x v="15"/>
    <x v="10"/>
    <x v="0"/>
    <n v="32.5"/>
  </r>
  <r>
    <x v="143"/>
    <x v="143"/>
    <x v="2"/>
    <x v="7"/>
    <n v="5050973844144"/>
    <x v="15"/>
    <x v="25"/>
    <x v="0"/>
    <n v="32.5"/>
  </r>
  <r>
    <x v="143"/>
    <x v="143"/>
    <x v="2"/>
    <x v="7"/>
    <n v="5050973844151"/>
    <x v="15"/>
    <x v="26"/>
    <x v="0"/>
    <n v="32.5"/>
  </r>
  <r>
    <x v="144"/>
    <x v="144"/>
    <x v="8"/>
    <x v="7"/>
    <n v="5054167249111"/>
    <x v="15"/>
    <x v="23"/>
    <x v="0"/>
    <n v="32.5"/>
  </r>
  <r>
    <x v="144"/>
    <x v="144"/>
    <x v="8"/>
    <x v="7"/>
    <n v="5054167249128"/>
    <x v="15"/>
    <x v="24"/>
    <x v="0"/>
    <n v="32.5"/>
  </r>
  <r>
    <x v="144"/>
    <x v="144"/>
    <x v="8"/>
    <x v="7"/>
    <n v="5054167249135"/>
    <x v="15"/>
    <x v="10"/>
    <x v="0"/>
    <n v="32.5"/>
  </r>
  <r>
    <x v="144"/>
    <x v="144"/>
    <x v="8"/>
    <x v="7"/>
    <n v="5054167249142"/>
    <x v="15"/>
    <x v="25"/>
    <x v="0"/>
    <n v="32.5"/>
  </r>
  <r>
    <x v="144"/>
    <x v="144"/>
    <x v="8"/>
    <x v="7"/>
    <n v="5054167249159"/>
    <x v="15"/>
    <x v="26"/>
    <x v="0"/>
    <n v="32.5"/>
  </r>
  <r>
    <x v="145"/>
    <x v="145"/>
    <x v="63"/>
    <x v="0"/>
    <n v="5054167227102"/>
    <x v="31"/>
    <x v="0"/>
    <x v="0"/>
    <n v="40"/>
  </r>
  <r>
    <x v="146"/>
    <x v="146"/>
    <x v="16"/>
    <x v="6"/>
    <n v="5054167297112"/>
    <x v="19"/>
    <x v="23"/>
    <x v="0"/>
    <n v="15"/>
  </r>
  <r>
    <x v="146"/>
    <x v="146"/>
    <x v="16"/>
    <x v="6"/>
    <n v="5054167297129"/>
    <x v="19"/>
    <x v="24"/>
    <x v="0"/>
    <n v="15"/>
  </r>
  <r>
    <x v="146"/>
    <x v="146"/>
    <x v="16"/>
    <x v="6"/>
    <n v="5054167297136"/>
    <x v="19"/>
    <x v="10"/>
    <x v="0"/>
    <n v="15"/>
  </r>
  <r>
    <x v="146"/>
    <x v="146"/>
    <x v="16"/>
    <x v="6"/>
    <n v="5054167297143"/>
    <x v="19"/>
    <x v="25"/>
    <x v="0"/>
    <n v="15"/>
  </r>
  <r>
    <x v="146"/>
    <x v="146"/>
    <x v="16"/>
    <x v="6"/>
    <n v="5054167297150"/>
    <x v="19"/>
    <x v="26"/>
    <x v="0"/>
    <n v="15"/>
  </r>
  <r>
    <x v="147"/>
    <x v="147"/>
    <x v="16"/>
    <x v="7"/>
    <n v="5054167300119"/>
    <x v="28"/>
    <x v="23"/>
    <x v="0"/>
    <n v="45"/>
  </r>
  <r>
    <x v="147"/>
    <x v="147"/>
    <x v="16"/>
    <x v="7"/>
    <n v="5054167300126"/>
    <x v="28"/>
    <x v="24"/>
    <x v="0"/>
    <n v="45"/>
  </r>
  <r>
    <x v="147"/>
    <x v="147"/>
    <x v="16"/>
    <x v="7"/>
    <n v="5054167300133"/>
    <x v="28"/>
    <x v="10"/>
    <x v="0"/>
    <n v="45"/>
  </r>
  <r>
    <x v="147"/>
    <x v="147"/>
    <x v="16"/>
    <x v="7"/>
    <n v="5054167300140"/>
    <x v="28"/>
    <x v="25"/>
    <x v="0"/>
    <n v="45"/>
  </r>
  <r>
    <x v="147"/>
    <x v="147"/>
    <x v="16"/>
    <x v="7"/>
    <n v="5054167300157"/>
    <x v="28"/>
    <x v="26"/>
    <x v="0"/>
    <n v="45"/>
  </r>
  <r>
    <x v="148"/>
    <x v="148"/>
    <x v="16"/>
    <x v="7"/>
    <n v="5054167280114"/>
    <x v="28"/>
    <x v="23"/>
    <x v="0"/>
    <n v="45"/>
  </r>
  <r>
    <x v="148"/>
    <x v="148"/>
    <x v="16"/>
    <x v="7"/>
    <n v="5054167280121"/>
    <x v="28"/>
    <x v="24"/>
    <x v="0"/>
    <n v="45"/>
  </r>
  <r>
    <x v="148"/>
    <x v="148"/>
    <x v="16"/>
    <x v="7"/>
    <n v="5054167280138"/>
    <x v="28"/>
    <x v="10"/>
    <x v="0"/>
    <n v="45"/>
  </r>
  <r>
    <x v="148"/>
    <x v="148"/>
    <x v="16"/>
    <x v="7"/>
    <n v="5054167280145"/>
    <x v="28"/>
    <x v="25"/>
    <x v="0"/>
    <n v="45"/>
  </r>
  <r>
    <x v="148"/>
    <x v="148"/>
    <x v="16"/>
    <x v="7"/>
    <n v="5054167280152"/>
    <x v="28"/>
    <x v="26"/>
    <x v="0"/>
    <n v="45"/>
  </r>
  <r>
    <x v="149"/>
    <x v="149"/>
    <x v="51"/>
    <x v="7"/>
    <n v="5054167298119"/>
    <x v="32"/>
    <x v="23"/>
    <x v="0"/>
    <n v="65"/>
  </r>
  <r>
    <x v="149"/>
    <x v="149"/>
    <x v="51"/>
    <x v="7"/>
    <n v="5054167298126"/>
    <x v="32"/>
    <x v="24"/>
    <x v="0"/>
    <n v="65"/>
  </r>
  <r>
    <x v="149"/>
    <x v="149"/>
    <x v="51"/>
    <x v="7"/>
    <n v="5054167298133"/>
    <x v="32"/>
    <x v="10"/>
    <x v="0"/>
    <n v="65"/>
  </r>
  <r>
    <x v="149"/>
    <x v="149"/>
    <x v="51"/>
    <x v="7"/>
    <n v="5054167298140"/>
    <x v="32"/>
    <x v="25"/>
    <x v="0"/>
    <n v="65"/>
  </r>
  <r>
    <x v="149"/>
    <x v="149"/>
    <x v="51"/>
    <x v="7"/>
    <n v="5054167298157"/>
    <x v="32"/>
    <x v="26"/>
    <x v="0"/>
    <n v="65"/>
  </r>
  <r>
    <x v="150"/>
    <x v="150"/>
    <x v="69"/>
    <x v="7"/>
    <n v="5054167276117"/>
    <x v="32"/>
    <x v="23"/>
    <x v="0"/>
    <n v="65"/>
  </r>
  <r>
    <x v="150"/>
    <x v="150"/>
    <x v="69"/>
    <x v="7"/>
    <n v="5054167276124"/>
    <x v="32"/>
    <x v="24"/>
    <x v="0"/>
    <n v="65"/>
  </r>
  <r>
    <x v="150"/>
    <x v="150"/>
    <x v="69"/>
    <x v="7"/>
    <n v="5054167276131"/>
    <x v="32"/>
    <x v="10"/>
    <x v="0"/>
    <n v="65"/>
  </r>
  <r>
    <x v="150"/>
    <x v="150"/>
    <x v="69"/>
    <x v="7"/>
    <n v="5054167276148"/>
    <x v="32"/>
    <x v="25"/>
    <x v="0"/>
    <n v="65"/>
  </r>
  <r>
    <x v="150"/>
    <x v="150"/>
    <x v="69"/>
    <x v="7"/>
    <n v="5054167276155"/>
    <x v="32"/>
    <x v="26"/>
    <x v="0"/>
    <n v="65"/>
  </r>
  <r>
    <x v="151"/>
    <x v="151"/>
    <x v="16"/>
    <x v="7"/>
    <n v="5054167315113"/>
    <x v="25"/>
    <x v="23"/>
    <x v="0"/>
    <n v="30"/>
  </r>
  <r>
    <x v="151"/>
    <x v="151"/>
    <x v="16"/>
    <x v="7"/>
    <n v="5054167315120"/>
    <x v="25"/>
    <x v="24"/>
    <x v="0"/>
    <n v="30"/>
  </r>
  <r>
    <x v="151"/>
    <x v="151"/>
    <x v="16"/>
    <x v="7"/>
    <n v="5054167315137"/>
    <x v="25"/>
    <x v="10"/>
    <x v="0"/>
    <n v="30"/>
  </r>
  <r>
    <x v="151"/>
    <x v="151"/>
    <x v="16"/>
    <x v="7"/>
    <n v="5054167315144"/>
    <x v="25"/>
    <x v="25"/>
    <x v="0"/>
    <n v="30"/>
  </r>
  <r>
    <x v="151"/>
    <x v="151"/>
    <x v="16"/>
    <x v="7"/>
    <n v="5054167315151"/>
    <x v="25"/>
    <x v="26"/>
    <x v="0"/>
    <n v="30"/>
  </r>
  <r>
    <x v="152"/>
    <x v="152"/>
    <x v="16"/>
    <x v="7"/>
    <n v="5054167293114"/>
    <x v="25"/>
    <x v="23"/>
    <x v="0"/>
    <n v="30"/>
  </r>
  <r>
    <x v="152"/>
    <x v="152"/>
    <x v="16"/>
    <x v="7"/>
    <n v="5054167293121"/>
    <x v="25"/>
    <x v="24"/>
    <x v="0"/>
    <n v="30"/>
  </r>
  <r>
    <x v="152"/>
    <x v="152"/>
    <x v="16"/>
    <x v="7"/>
    <n v="5054167293138"/>
    <x v="25"/>
    <x v="10"/>
    <x v="0"/>
    <n v="30"/>
  </r>
  <r>
    <x v="152"/>
    <x v="152"/>
    <x v="16"/>
    <x v="7"/>
    <n v="5054167293145"/>
    <x v="25"/>
    <x v="25"/>
    <x v="0"/>
    <n v="30"/>
  </r>
  <r>
    <x v="152"/>
    <x v="152"/>
    <x v="16"/>
    <x v="7"/>
    <n v="5054167293152"/>
    <x v="25"/>
    <x v="26"/>
    <x v="0"/>
    <n v="30"/>
  </r>
  <r>
    <x v="153"/>
    <x v="153"/>
    <x v="16"/>
    <x v="7"/>
    <n v="5054167317117"/>
    <x v="7"/>
    <x v="23"/>
    <x v="0"/>
    <n v="20"/>
  </r>
  <r>
    <x v="153"/>
    <x v="153"/>
    <x v="16"/>
    <x v="7"/>
    <n v="5054167317124"/>
    <x v="7"/>
    <x v="24"/>
    <x v="0"/>
    <n v="20"/>
  </r>
  <r>
    <x v="153"/>
    <x v="153"/>
    <x v="16"/>
    <x v="7"/>
    <n v="5054167317131"/>
    <x v="7"/>
    <x v="10"/>
    <x v="0"/>
    <n v="20"/>
  </r>
  <r>
    <x v="153"/>
    <x v="153"/>
    <x v="16"/>
    <x v="7"/>
    <n v="5054167317148"/>
    <x v="7"/>
    <x v="25"/>
    <x v="0"/>
    <n v="20"/>
  </r>
  <r>
    <x v="153"/>
    <x v="153"/>
    <x v="16"/>
    <x v="7"/>
    <n v="5054167317155"/>
    <x v="7"/>
    <x v="26"/>
    <x v="0"/>
    <n v="20"/>
  </r>
  <r>
    <x v="154"/>
    <x v="154"/>
    <x v="16"/>
    <x v="7"/>
    <n v="5054167295118"/>
    <x v="7"/>
    <x v="23"/>
    <x v="0"/>
    <n v="20"/>
  </r>
  <r>
    <x v="154"/>
    <x v="154"/>
    <x v="16"/>
    <x v="7"/>
    <n v="5054167295125"/>
    <x v="7"/>
    <x v="24"/>
    <x v="0"/>
    <n v="20"/>
  </r>
  <r>
    <x v="154"/>
    <x v="154"/>
    <x v="16"/>
    <x v="7"/>
    <n v="5054167295132"/>
    <x v="7"/>
    <x v="10"/>
    <x v="0"/>
    <n v="20"/>
  </r>
  <r>
    <x v="154"/>
    <x v="154"/>
    <x v="16"/>
    <x v="7"/>
    <n v="5054167295149"/>
    <x v="7"/>
    <x v="25"/>
    <x v="0"/>
    <n v="20"/>
  </r>
  <r>
    <x v="154"/>
    <x v="154"/>
    <x v="16"/>
    <x v="7"/>
    <n v="5054167295156"/>
    <x v="7"/>
    <x v="26"/>
    <x v="0"/>
    <n v="20"/>
  </r>
  <r>
    <x v="155"/>
    <x v="155"/>
    <x v="63"/>
    <x v="0"/>
    <n v="5054167233103"/>
    <x v="0"/>
    <x v="0"/>
    <x v="0"/>
    <n v="10"/>
  </r>
  <r>
    <x v="156"/>
    <x v="156"/>
    <x v="18"/>
    <x v="8"/>
    <n v="5054167096104"/>
    <x v="0"/>
    <x v="23"/>
    <x v="0"/>
    <n v="10"/>
  </r>
  <r>
    <x v="156"/>
    <x v="156"/>
    <x v="18"/>
    <x v="8"/>
    <n v="5054167096111"/>
    <x v="0"/>
    <x v="24"/>
    <x v="0"/>
    <n v="10"/>
  </r>
  <r>
    <x v="156"/>
    <x v="156"/>
    <x v="18"/>
    <x v="8"/>
    <n v="5054167096128"/>
    <x v="0"/>
    <x v="10"/>
    <x v="0"/>
    <n v="10"/>
  </r>
  <r>
    <x v="156"/>
    <x v="156"/>
    <x v="18"/>
    <x v="8"/>
    <n v="5054167096135"/>
    <x v="0"/>
    <x v="25"/>
    <x v="0"/>
    <n v="10"/>
  </r>
  <r>
    <x v="156"/>
    <x v="156"/>
    <x v="18"/>
    <x v="8"/>
    <n v="5054167096142"/>
    <x v="0"/>
    <x v="26"/>
    <x v="0"/>
    <n v="10"/>
  </r>
  <r>
    <x v="157"/>
    <x v="157"/>
    <x v="70"/>
    <x v="8"/>
    <n v="5054167097101"/>
    <x v="0"/>
    <x v="23"/>
    <x v="0"/>
    <n v="10"/>
  </r>
  <r>
    <x v="157"/>
    <x v="157"/>
    <x v="70"/>
    <x v="8"/>
    <n v="5054167097118"/>
    <x v="0"/>
    <x v="24"/>
    <x v="0"/>
    <n v="10"/>
  </r>
  <r>
    <x v="157"/>
    <x v="157"/>
    <x v="70"/>
    <x v="8"/>
    <n v="5054167097125"/>
    <x v="0"/>
    <x v="10"/>
    <x v="0"/>
    <n v="10"/>
  </r>
  <r>
    <x v="157"/>
    <x v="157"/>
    <x v="70"/>
    <x v="8"/>
    <n v="5054167097132"/>
    <x v="0"/>
    <x v="25"/>
    <x v="0"/>
    <n v="10"/>
  </r>
  <r>
    <x v="157"/>
    <x v="157"/>
    <x v="70"/>
    <x v="8"/>
    <n v="5054167097149"/>
    <x v="0"/>
    <x v="26"/>
    <x v="0"/>
    <n v="10"/>
  </r>
  <r>
    <x v="158"/>
    <x v="158"/>
    <x v="71"/>
    <x v="8"/>
    <n v="5054167098108"/>
    <x v="0"/>
    <x v="23"/>
    <x v="0"/>
    <n v="10"/>
  </r>
  <r>
    <x v="158"/>
    <x v="158"/>
    <x v="71"/>
    <x v="8"/>
    <n v="5054167098115"/>
    <x v="0"/>
    <x v="24"/>
    <x v="0"/>
    <n v="10"/>
  </r>
  <r>
    <x v="158"/>
    <x v="158"/>
    <x v="71"/>
    <x v="8"/>
    <n v="5054167098122"/>
    <x v="0"/>
    <x v="10"/>
    <x v="0"/>
    <n v="10"/>
  </r>
  <r>
    <x v="158"/>
    <x v="158"/>
    <x v="71"/>
    <x v="8"/>
    <n v="5054167098139"/>
    <x v="0"/>
    <x v="25"/>
    <x v="0"/>
    <n v="10"/>
  </r>
  <r>
    <x v="158"/>
    <x v="158"/>
    <x v="71"/>
    <x v="8"/>
    <n v="5054167098146"/>
    <x v="0"/>
    <x v="26"/>
    <x v="0"/>
    <n v="10"/>
  </r>
  <r>
    <x v="159"/>
    <x v="159"/>
    <x v="2"/>
    <x v="0"/>
    <n v="5050973808108"/>
    <x v="31"/>
    <x v="0"/>
    <x v="0"/>
    <n v="40"/>
  </r>
  <r>
    <x v="160"/>
    <x v="160"/>
    <x v="2"/>
    <x v="0"/>
    <n v="5050973806104"/>
    <x v="0"/>
    <x v="0"/>
    <x v="0"/>
    <n v="10"/>
  </r>
  <r>
    <x v="161"/>
    <x v="161"/>
    <x v="63"/>
    <x v="0"/>
    <n v="5054167232106"/>
    <x v="33"/>
    <x v="0"/>
    <x v="0"/>
    <n v="11.5"/>
  </r>
  <r>
    <x v="162"/>
    <x v="162"/>
    <x v="2"/>
    <x v="0"/>
    <n v="5050973807101"/>
    <x v="7"/>
    <x v="0"/>
    <x v="0"/>
    <n v="20"/>
  </r>
  <r>
    <x v="163"/>
    <x v="163"/>
    <x v="2"/>
    <x v="0"/>
    <n v="5054167237101"/>
    <x v="29"/>
    <x v="0"/>
    <x v="0"/>
    <n v="60"/>
  </r>
  <r>
    <x v="164"/>
    <x v="164"/>
    <x v="2"/>
    <x v="0"/>
    <n v="5054167236104"/>
    <x v="29"/>
    <x v="0"/>
    <x v="0"/>
    <n v="60"/>
  </r>
  <r>
    <x v="165"/>
    <x v="165"/>
    <x v="72"/>
    <x v="4"/>
    <n v="5054167183224"/>
    <x v="16"/>
    <x v="4"/>
    <x v="0"/>
    <n v="56.83"/>
  </r>
  <r>
    <x v="165"/>
    <x v="165"/>
    <x v="72"/>
    <x v="4"/>
    <n v="5054167183231"/>
    <x v="16"/>
    <x v="14"/>
    <x v="0"/>
    <n v="56.83"/>
  </r>
  <r>
    <x v="165"/>
    <x v="165"/>
    <x v="72"/>
    <x v="4"/>
    <n v="5054167183248"/>
    <x v="16"/>
    <x v="5"/>
    <x v="0"/>
    <n v="56.83"/>
  </r>
  <r>
    <x v="165"/>
    <x v="165"/>
    <x v="72"/>
    <x v="4"/>
    <n v="5054167183255"/>
    <x v="16"/>
    <x v="15"/>
    <x v="0"/>
    <n v="56.83"/>
  </r>
  <r>
    <x v="165"/>
    <x v="165"/>
    <x v="72"/>
    <x v="4"/>
    <n v="5054167183262"/>
    <x v="16"/>
    <x v="6"/>
    <x v="0"/>
    <n v="56.83"/>
  </r>
  <r>
    <x v="165"/>
    <x v="165"/>
    <x v="72"/>
    <x v="4"/>
    <n v="5054167183279"/>
    <x v="16"/>
    <x v="16"/>
    <x v="0"/>
    <n v="56.83"/>
  </r>
  <r>
    <x v="165"/>
    <x v="165"/>
    <x v="72"/>
    <x v="4"/>
    <n v="5054167183286"/>
    <x v="16"/>
    <x v="7"/>
    <x v="0"/>
    <n v="56.83"/>
  </r>
  <r>
    <x v="165"/>
    <x v="165"/>
    <x v="72"/>
    <x v="4"/>
    <n v="5054167183293"/>
    <x v="16"/>
    <x v="17"/>
    <x v="0"/>
    <n v="56.83"/>
  </r>
  <r>
    <x v="165"/>
    <x v="165"/>
    <x v="72"/>
    <x v="4"/>
    <n v="5054167183309"/>
    <x v="16"/>
    <x v="8"/>
    <x v="0"/>
    <n v="56.83"/>
  </r>
  <r>
    <x v="165"/>
    <x v="165"/>
    <x v="72"/>
    <x v="4"/>
    <n v="5054167183316"/>
    <x v="16"/>
    <x v="18"/>
    <x v="0"/>
    <n v="56.83"/>
  </r>
  <r>
    <x v="165"/>
    <x v="165"/>
    <x v="72"/>
    <x v="4"/>
    <n v="5054167183323"/>
    <x v="16"/>
    <x v="9"/>
    <x v="0"/>
    <n v="56.83"/>
  </r>
  <r>
    <x v="166"/>
    <x v="166"/>
    <x v="73"/>
    <x v="4"/>
    <n v="5054167182227"/>
    <x v="16"/>
    <x v="4"/>
    <x v="0"/>
    <n v="56.83"/>
  </r>
  <r>
    <x v="166"/>
    <x v="166"/>
    <x v="73"/>
    <x v="4"/>
    <n v="5054167182234"/>
    <x v="16"/>
    <x v="14"/>
    <x v="0"/>
    <n v="56.83"/>
  </r>
  <r>
    <x v="166"/>
    <x v="166"/>
    <x v="73"/>
    <x v="4"/>
    <n v="5054167182241"/>
    <x v="16"/>
    <x v="5"/>
    <x v="0"/>
    <n v="56.83"/>
  </r>
  <r>
    <x v="166"/>
    <x v="166"/>
    <x v="73"/>
    <x v="4"/>
    <n v="5054167182258"/>
    <x v="16"/>
    <x v="15"/>
    <x v="0"/>
    <n v="56.83"/>
  </r>
  <r>
    <x v="166"/>
    <x v="166"/>
    <x v="73"/>
    <x v="4"/>
    <n v="5054167182265"/>
    <x v="16"/>
    <x v="6"/>
    <x v="0"/>
    <n v="56.83"/>
  </r>
  <r>
    <x v="166"/>
    <x v="166"/>
    <x v="73"/>
    <x v="4"/>
    <n v="5054167182272"/>
    <x v="16"/>
    <x v="16"/>
    <x v="0"/>
    <n v="56.83"/>
  </r>
  <r>
    <x v="166"/>
    <x v="166"/>
    <x v="73"/>
    <x v="4"/>
    <n v="5054167182289"/>
    <x v="16"/>
    <x v="7"/>
    <x v="0"/>
    <n v="56.83"/>
  </r>
  <r>
    <x v="166"/>
    <x v="166"/>
    <x v="73"/>
    <x v="4"/>
    <n v="5054167182296"/>
    <x v="16"/>
    <x v="17"/>
    <x v="0"/>
    <n v="56.83"/>
  </r>
  <r>
    <x v="166"/>
    <x v="166"/>
    <x v="73"/>
    <x v="4"/>
    <n v="5054167182302"/>
    <x v="16"/>
    <x v="8"/>
    <x v="0"/>
    <n v="56.83"/>
  </r>
  <r>
    <x v="166"/>
    <x v="166"/>
    <x v="73"/>
    <x v="4"/>
    <n v="5054167182319"/>
    <x v="16"/>
    <x v="18"/>
    <x v="0"/>
    <n v="56.83"/>
  </r>
  <r>
    <x v="166"/>
    <x v="166"/>
    <x v="73"/>
    <x v="4"/>
    <n v="5054167182326"/>
    <x v="16"/>
    <x v="9"/>
    <x v="0"/>
    <n v="56.83"/>
  </r>
  <r>
    <x v="167"/>
    <x v="167"/>
    <x v="74"/>
    <x v="4"/>
    <n v="5054167185143"/>
    <x v="16"/>
    <x v="19"/>
    <x v="0"/>
    <n v="56.83"/>
  </r>
  <r>
    <x v="167"/>
    <x v="167"/>
    <x v="74"/>
    <x v="4"/>
    <n v="5054167185150"/>
    <x v="16"/>
    <x v="20"/>
    <x v="0"/>
    <n v="56.83"/>
  </r>
  <r>
    <x v="167"/>
    <x v="167"/>
    <x v="74"/>
    <x v="4"/>
    <n v="5054167185167"/>
    <x v="16"/>
    <x v="1"/>
    <x v="0"/>
    <n v="56.83"/>
  </r>
  <r>
    <x v="167"/>
    <x v="167"/>
    <x v="74"/>
    <x v="4"/>
    <n v="5054167185174"/>
    <x v="16"/>
    <x v="11"/>
    <x v="0"/>
    <n v="56.83"/>
  </r>
  <r>
    <x v="167"/>
    <x v="167"/>
    <x v="74"/>
    <x v="4"/>
    <n v="5054167185181"/>
    <x v="16"/>
    <x v="2"/>
    <x v="0"/>
    <n v="56.83"/>
  </r>
  <r>
    <x v="167"/>
    <x v="167"/>
    <x v="74"/>
    <x v="4"/>
    <n v="5054167185198"/>
    <x v="16"/>
    <x v="12"/>
    <x v="0"/>
    <n v="56.83"/>
  </r>
  <r>
    <x v="167"/>
    <x v="167"/>
    <x v="74"/>
    <x v="4"/>
    <n v="5054167185204"/>
    <x v="16"/>
    <x v="3"/>
    <x v="0"/>
    <n v="56.83"/>
  </r>
  <r>
    <x v="167"/>
    <x v="167"/>
    <x v="74"/>
    <x v="4"/>
    <n v="5054167185211"/>
    <x v="16"/>
    <x v="13"/>
    <x v="0"/>
    <n v="56.83"/>
  </r>
  <r>
    <x v="167"/>
    <x v="167"/>
    <x v="74"/>
    <x v="4"/>
    <n v="5054167185228"/>
    <x v="16"/>
    <x v="4"/>
    <x v="0"/>
    <n v="56.83"/>
  </r>
  <r>
    <x v="167"/>
    <x v="167"/>
    <x v="74"/>
    <x v="4"/>
    <n v="5054167185235"/>
    <x v="16"/>
    <x v="14"/>
    <x v="0"/>
    <n v="56.83"/>
  </r>
  <r>
    <x v="167"/>
    <x v="167"/>
    <x v="74"/>
    <x v="4"/>
    <n v="5054167185242"/>
    <x v="16"/>
    <x v="5"/>
    <x v="0"/>
    <n v="56.83"/>
  </r>
  <r>
    <x v="167"/>
    <x v="167"/>
    <x v="74"/>
    <x v="4"/>
    <n v="5054167185259"/>
    <x v="16"/>
    <x v="15"/>
    <x v="0"/>
    <n v="56.83"/>
  </r>
  <r>
    <x v="168"/>
    <x v="168"/>
    <x v="75"/>
    <x v="4"/>
    <n v="5054167184146"/>
    <x v="16"/>
    <x v="19"/>
    <x v="0"/>
    <n v="56.83"/>
  </r>
  <r>
    <x v="168"/>
    <x v="168"/>
    <x v="75"/>
    <x v="4"/>
    <n v="5054167184153"/>
    <x v="16"/>
    <x v="20"/>
    <x v="0"/>
    <n v="56.83"/>
  </r>
  <r>
    <x v="168"/>
    <x v="168"/>
    <x v="75"/>
    <x v="4"/>
    <n v="5054167184160"/>
    <x v="16"/>
    <x v="1"/>
    <x v="0"/>
    <n v="56.83"/>
  </r>
  <r>
    <x v="168"/>
    <x v="168"/>
    <x v="75"/>
    <x v="4"/>
    <n v="5054167184177"/>
    <x v="16"/>
    <x v="11"/>
    <x v="0"/>
    <n v="56.83"/>
  </r>
  <r>
    <x v="168"/>
    <x v="168"/>
    <x v="75"/>
    <x v="4"/>
    <n v="5054167184184"/>
    <x v="16"/>
    <x v="2"/>
    <x v="0"/>
    <n v="56.83"/>
  </r>
  <r>
    <x v="168"/>
    <x v="168"/>
    <x v="75"/>
    <x v="4"/>
    <n v="5054167184191"/>
    <x v="16"/>
    <x v="12"/>
    <x v="0"/>
    <n v="56.83"/>
  </r>
  <r>
    <x v="168"/>
    <x v="168"/>
    <x v="75"/>
    <x v="4"/>
    <n v="5054167184207"/>
    <x v="16"/>
    <x v="3"/>
    <x v="0"/>
    <n v="56.83"/>
  </r>
  <r>
    <x v="168"/>
    <x v="168"/>
    <x v="75"/>
    <x v="4"/>
    <n v="5054167184214"/>
    <x v="16"/>
    <x v="13"/>
    <x v="0"/>
    <n v="56.83"/>
  </r>
  <r>
    <x v="168"/>
    <x v="168"/>
    <x v="75"/>
    <x v="4"/>
    <n v="5054167184221"/>
    <x v="16"/>
    <x v="4"/>
    <x v="0"/>
    <n v="56.83"/>
  </r>
  <r>
    <x v="168"/>
    <x v="168"/>
    <x v="75"/>
    <x v="4"/>
    <n v="5054167184238"/>
    <x v="16"/>
    <x v="14"/>
    <x v="0"/>
    <n v="56.83"/>
  </r>
  <r>
    <x v="168"/>
    <x v="168"/>
    <x v="75"/>
    <x v="4"/>
    <n v="5054167184245"/>
    <x v="16"/>
    <x v="5"/>
    <x v="0"/>
    <n v="56.83"/>
  </r>
  <r>
    <x v="168"/>
    <x v="168"/>
    <x v="75"/>
    <x v="4"/>
    <n v="5054167184252"/>
    <x v="16"/>
    <x v="15"/>
    <x v="0"/>
    <n v="56.83"/>
  </r>
  <r>
    <x v="169"/>
    <x v="169"/>
    <x v="4"/>
    <x v="4"/>
    <n v="5054167056160"/>
    <x v="17"/>
    <x v="1"/>
    <x v="0"/>
    <n v="62"/>
  </r>
  <r>
    <x v="169"/>
    <x v="169"/>
    <x v="4"/>
    <x v="4"/>
    <n v="5054167056177"/>
    <x v="17"/>
    <x v="11"/>
    <x v="0"/>
    <n v="62"/>
  </r>
  <r>
    <x v="169"/>
    <x v="169"/>
    <x v="4"/>
    <x v="4"/>
    <n v="5054167056184"/>
    <x v="17"/>
    <x v="2"/>
    <x v="0"/>
    <n v="62"/>
  </r>
  <r>
    <x v="169"/>
    <x v="169"/>
    <x v="4"/>
    <x v="4"/>
    <n v="5054167056191"/>
    <x v="17"/>
    <x v="12"/>
    <x v="0"/>
    <n v="62"/>
  </r>
  <r>
    <x v="169"/>
    <x v="169"/>
    <x v="4"/>
    <x v="4"/>
    <n v="5054167056207"/>
    <x v="17"/>
    <x v="3"/>
    <x v="0"/>
    <n v="62"/>
  </r>
  <r>
    <x v="169"/>
    <x v="169"/>
    <x v="4"/>
    <x v="4"/>
    <n v="5054167056214"/>
    <x v="17"/>
    <x v="13"/>
    <x v="0"/>
    <n v="62"/>
  </r>
  <r>
    <x v="169"/>
    <x v="169"/>
    <x v="4"/>
    <x v="4"/>
    <n v="5054167056221"/>
    <x v="17"/>
    <x v="4"/>
    <x v="0"/>
    <n v="62"/>
  </r>
  <r>
    <x v="169"/>
    <x v="169"/>
    <x v="4"/>
    <x v="4"/>
    <n v="5054167056238"/>
    <x v="17"/>
    <x v="14"/>
    <x v="0"/>
    <n v="62"/>
  </r>
  <r>
    <x v="169"/>
    <x v="169"/>
    <x v="4"/>
    <x v="4"/>
    <n v="5054167056245"/>
    <x v="17"/>
    <x v="5"/>
    <x v="0"/>
    <n v="62"/>
  </r>
  <r>
    <x v="169"/>
    <x v="169"/>
    <x v="4"/>
    <x v="4"/>
    <n v="5054167056252"/>
    <x v="17"/>
    <x v="15"/>
    <x v="0"/>
    <n v="62"/>
  </r>
  <r>
    <x v="169"/>
    <x v="169"/>
    <x v="4"/>
    <x v="4"/>
    <n v="5054167056269"/>
    <x v="17"/>
    <x v="6"/>
    <x v="0"/>
    <n v="62"/>
  </r>
  <r>
    <x v="169"/>
    <x v="169"/>
    <x v="4"/>
    <x v="4"/>
    <n v="5054167056276"/>
    <x v="17"/>
    <x v="16"/>
    <x v="0"/>
    <n v="62"/>
  </r>
  <r>
    <x v="169"/>
    <x v="169"/>
    <x v="4"/>
    <x v="4"/>
    <n v="5054167056283"/>
    <x v="17"/>
    <x v="7"/>
    <x v="0"/>
    <n v="62"/>
  </r>
  <r>
    <x v="169"/>
    <x v="169"/>
    <x v="4"/>
    <x v="4"/>
    <n v="5054167056290"/>
    <x v="17"/>
    <x v="17"/>
    <x v="0"/>
    <n v="62"/>
  </r>
  <r>
    <x v="169"/>
    <x v="169"/>
    <x v="4"/>
    <x v="4"/>
    <n v="5054167056306"/>
    <x v="17"/>
    <x v="8"/>
    <x v="0"/>
    <n v="62"/>
  </r>
  <r>
    <x v="169"/>
    <x v="169"/>
    <x v="4"/>
    <x v="4"/>
    <n v="5054167056313"/>
    <x v="17"/>
    <x v="18"/>
    <x v="0"/>
    <n v="62"/>
  </r>
  <r>
    <x v="169"/>
    <x v="169"/>
    <x v="4"/>
    <x v="4"/>
    <n v="5054167056320"/>
    <x v="17"/>
    <x v="9"/>
    <x v="0"/>
    <n v="62"/>
  </r>
  <r>
    <x v="169"/>
    <x v="169"/>
    <x v="4"/>
    <x v="4"/>
    <n v="5054167056344"/>
    <x v="17"/>
    <x v="27"/>
    <x v="0"/>
    <n v="62"/>
  </r>
  <r>
    <x v="169"/>
    <x v="169"/>
    <x v="4"/>
    <x v="4"/>
    <n v="5054167056368"/>
    <x v="17"/>
    <x v="28"/>
    <x v="0"/>
    <n v="62"/>
  </r>
  <r>
    <x v="170"/>
    <x v="170"/>
    <x v="70"/>
    <x v="4"/>
    <n v="5054167054166"/>
    <x v="17"/>
    <x v="1"/>
    <x v="0"/>
    <n v="62"/>
  </r>
  <r>
    <x v="170"/>
    <x v="170"/>
    <x v="70"/>
    <x v="4"/>
    <n v="5054167054173"/>
    <x v="17"/>
    <x v="11"/>
    <x v="0"/>
    <n v="62"/>
  </r>
  <r>
    <x v="170"/>
    <x v="170"/>
    <x v="70"/>
    <x v="4"/>
    <n v="5054167054180"/>
    <x v="17"/>
    <x v="2"/>
    <x v="0"/>
    <n v="62"/>
  </r>
  <r>
    <x v="170"/>
    <x v="170"/>
    <x v="70"/>
    <x v="4"/>
    <n v="5054167054197"/>
    <x v="17"/>
    <x v="12"/>
    <x v="0"/>
    <n v="62"/>
  </r>
  <r>
    <x v="170"/>
    <x v="170"/>
    <x v="70"/>
    <x v="4"/>
    <n v="5054167054203"/>
    <x v="17"/>
    <x v="3"/>
    <x v="0"/>
    <n v="62"/>
  </r>
  <r>
    <x v="170"/>
    <x v="170"/>
    <x v="70"/>
    <x v="4"/>
    <n v="5054167054210"/>
    <x v="17"/>
    <x v="13"/>
    <x v="0"/>
    <n v="62"/>
  </r>
  <r>
    <x v="170"/>
    <x v="170"/>
    <x v="70"/>
    <x v="4"/>
    <n v="5054167054227"/>
    <x v="17"/>
    <x v="4"/>
    <x v="0"/>
    <n v="62"/>
  </r>
  <r>
    <x v="170"/>
    <x v="170"/>
    <x v="70"/>
    <x v="4"/>
    <n v="5054167054234"/>
    <x v="17"/>
    <x v="14"/>
    <x v="0"/>
    <n v="62"/>
  </r>
  <r>
    <x v="170"/>
    <x v="170"/>
    <x v="70"/>
    <x v="4"/>
    <n v="5054167054241"/>
    <x v="17"/>
    <x v="5"/>
    <x v="0"/>
    <n v="62"/>
  </r>
  <r>
    <x v="170"/>
    <x v="170"/>
    <x v="70"/>
    <x v="4"/>
    <n v="5054167054258"/>
    <x v="17"/>
    <x v="15"/>
    <x v="0"/>
    <n v="62"/>
  </r>
  <r>
    <x v="170"/>
    <x v="170"/>
    <x v="70"/>
    <x v="4"/>
    <n v="5054167054265"/>
    <x v="17"/>
    <x v="6"/>
    <x v="0"/>
    <n v="62"/>
  </r>
  <r>
    <x v="170"/>
    <x v="170"/>
    <x v="70"/>
    <x v="4"/>
    <n v="5054167054272"/>
    <x v="17"/>
    <x v="16"/>
    <x v="0"/>
    <n v="62"/>
  </r>
  <r>
    <x v="170"/>
    <x v="170"/>
    <x v="70"/>
    <x v="4"/>
    <n v="5054167054289"/>
    <x v="17"/>
    <x v="7"/>
    <x v="0"/>
    <n v="62"/>
  </r>
  <r>
    <x v="170"/>
    <x v="170"/>
    <x v="70"/>
    <x v="4"/>
    <n v="5054167054296"/>
    <x v="17"/>
    <x v="17"/>
    <x v="0"/>
    <n v="62"/>
  </r>
  <r>
    <x v="170"/>
    <x v="170"/>
    <x v="70"/>
    <x v="4"/>
    <n v="5054167054302"/>
    <x v="17"/>
    <x v="8"/>
    <x v="0"/>
    <n v="62"/>
  </r>
  <r>
    <x v="170"/>
    <x v="170"/>
    <x v="70"/>
    <x v="4"/>
    <n v="5054167054319"/>
    <x v="17"/>
    <x v="18"/>
    <x v="0"/>
    <n v="62"/>
  </r>
  <r>
    <x v="170"/>
    <x v="170"/>
    <x v="70"/>
    <x v="4"/>
    <n v="5054167054326"/>
    <x v="17"/>
    <x v="9"/>
    <x v="0"/>
    <n v="62"/>
  </r>
  <r>
    <x v="170"/>
    <x v="170"/>
    <x v="70"/>
    <x v="4"/>
    <n v="5054167054340"/>
    <x v="17"/>
    <x v="27"/>
    <x v="0"/>
    <n v="62"/>
  </r>
  <r>
    <x v="170"/>
    <x v="170"/>
    <x v="70"/>
    <x v="4"/>
    <n v="5054167054364"/>
    <x v="17"/>
    <x v="28"/>
    <x v="0"/>
    <n v="62"/>
  </r>
  <r>
    <x v="171"/>
    <x v="171"/>
    <x v="51"/>
    <x v="4"/>
    <n v="5054167181220"/>
    <x v="17"/>
    <x v="4"/>
    <x v="0"/>
    <n v="62"/>
  </r>
  <r>
    <x v="171"/>
    <x v="171"/>
    <x v="51"/>
    <x v="4"/>
    <n v="5054167181237"/>
    <x v="17"/>
    <x v="14"/>
    <x v="0"/>
    <n v="62"/>
  </r>
  <r>
    <x v="171"/>
    <x v="171"/>
    <x v="51"/>
    <x v="4"/>
    <n v="5054167181244"/>
    <x v="17"/>
    <x v="5"/>
    <x v="0"/>
    <n v="62"/>
  </r>
  <r>
    <x v="171"/>
    <x v="171"/>
    <x v="51"/>
    <x v="4"/>
    <n v="5054167181251"/>
    <x v="17"/>
    <x v="15"/>
    <x v="0"/>
    <n v="62"/>
  </r>
  <r>
    <x v="171"/>
    <x v="171"/>
    <x v="51"/>
    <x v="4"/>
    <n v="5054167181268"/>
    <x v="17"/>
    <x v="6"/>
    <x v="0"/>
    <n v="62"/>
  </r>
  <r>
    <x v="171"/>
    <x v="171"/>
    <x v="51"/>
    <x v="4"/>
    <n v="5054167181275"/>
    <x v="17"/>
    <x v="16"/>
    <x v="0"/>
    <n v="62"/>
  </r>
  <r>
    <x v="171"/>
    <x v="171"/>
    <x v="51"/>
    <x v="4"/>
    <n v="5054167181282"/>
    <x v="17"/>
    <x v="7"/>
    <x v="0"/>
    <n v="62"/>
  </r>
  <r>
    <x v="171"/>
    <x v="171"/>
    <x v="51"/>
    <x v="4"/>
    <n v="5054167181299"/>
    <x v="17"/>
    <x v="17"/>
    <x v="0"/>
    <n v="62"/>
  </r>
  <r>
    <x v="171"/>
    <x v="171"/>
    <x v="51"/>
    <x v="4"/>
    <n v="5054167181305"/>
    <x v="17"/>
    <x v="8"/>
    <x v="0"/>
    <n v="62"/>
  </r>
  <r>
    <x v="171"/>
    <x v="171"/>
    <x v="51"/>
    <x v="4"/>
    <n v="5054167181312"/>
    <x v="17"/>
    <x v="18"/>
    <x v="0"/>
    <n v="62"/>
  </r>
  <r>
    <x v="171"/>
    <x v="171"/>
    <x v="51"/>
    <x v="4"/>
    <n v="5054167181329"/>
    <x v="17"/>
    <x v="9"/>
    <x v="0"/>
    <n v="62"/>
  </r>
  <r>
    <x v="172"/>
    <x v="172"/>
    <x v="71"/>
    <x v="4"/>
    <n v="5054167055149"/>
    <x v="17"/>
    <x v="19"/>
    <x v="0"/>
    <n v="62"/>
  </r>
  <r>
    <x v="172"/>
    <x v="172"/>
    <x v="71"/>
    <x v="4"/>
    <n v="5054167055156"/>
    <x v="17"/>
    <x v="20"/>
    <x v="0"/>
    <n v="62"/>
  </r>
  <r>
    <x v="172"/>
    <x v="172"/>
    <x v="71"/>
    <x v="4"/>
    <n v="5054167055163"/>
    <x v="17"/>
    <x v="1"/>
    <x v="0"/>
    <n v="62"/>
  </r>
  <r>
    <x v="172"/>
    <x v="172"/>
    <x v="71"/>
    <x v="4"/>
    <n v="5054167055170"/>
    <x v="17"/>
    <x v="11"/>
    <x v="0"/>
    <n v="62"/>
  </r>
  <r>
    <x v="172"/>
    <x v="172"/>
    <x v="71"/>
    <x v="4"/>
    <n v="5054167055187"/>
    <x v="17"/>
    <x v="2"/>
    <x v="0"/>
    <n v="62"/>
  </r>
  <r>
    <x v="172"/>
    <x v="172"/>
    <x v="71"/>
    <x v="4"/>
    <n v="5054167055194"/>
    <x v="17"/>
    <x v="12"/>
    <x v="0"/>
    <n v="62"/>
  </r>
  <r>
    <x v="172"/>
    <x v="172"/>
    <x v="71"/>
    <x v="4"/>
    <n v="5054167055200"/>
    <x v="17"/>
    <x v="3"/>
    <x v="0"/>
    <n v="62"/>
  </r>
  <r>
    <x v="172"/>
    <x v="172"/>
    <x v="71"/>
    <x v="4"/>
    <n v="5054167055217"/>
    <x v="17"/>
    <x v="13"/>
    <x v="0"/>
    <n v="62"/>
  </r>
  <r>
    <x v="172"/>
    <x v="172"/>
    <x v="71"/>
    <x v="4"/>
    <n v="5054167055224"/>
    <x v="17"/>
    <x v="4"/>
    <x v="0"/>
    <n v="62"/>
  </r>
  <r>
    <x v="172"/>
    <x v="172"/>
    <x v="71"/>
    <x v="4"/>
    <n v="5054167055231"/>
    <x v="17"/>
    <x v="14"/>
    <x v="0"/>
    <n v="62"/>
  </r>
  <r>
    <x v="172"/>
    <x v="172"/>
    <x v="71"/>
    <x v="4"/>
    <n v="5054167055248"/>
    <x v="17"/>
    <x v="5"/>
    <x v="0"/>
    <n v="62"/>
  </r>
  <r>
    <x v="172"/>
    <x v="172"/>
    <x v="71"/>
    <x v="4"/>
    <n v="5054167055255"/>
    <x v="17"/>
    <x v="15"/>
    <x v="0"/>
    <n v="62"/>
  </r>
  <r>
    <x v="173"/>
    <x v="173"/>
    <x v="76"/>
    <x v="4"/>
    <n v="5054167057143"/>
    <x v="17"/>
    <x v="19"/>
    <x v="0"/>
    <n v="62"/>
  </r>
  <r>
    <x v="173"/>
    <x v="173"/>
    <x v="76"/>
    <x v="4"/>
    <n v="5054167057150"/>
    <x v="17"/>
    <x v="20"/>
    <x v="0"/>
    <n v="62"/>
  </r>
  <r>
    <x v="173"/>
    <x v="173"/>
    <x v="76"/>
    <x v="4"/>
    <n v="5054167057167"/>
    <x v="17"/>
    <x v="1"/>
    <x v="0"/>
    <n v="62"/>
  </r>
  <r>
    <x v="173"/>
    <x v="173"/>
    <x v="76"/>
    <x v="4"/>
    <n v="5054167057174"/>
    <x v="17"/>
    <x v="11"/>
    <x v="0"/>
    <n v="62"/>
  </r>
  <r>
    <x v="173"/>
    <x v="173"/>
    <x v="76"/>
    <x v="4"/>
    <n v="5054167057181"/>
    <x v="17"/>
    <x v="2"/>
    <x v="0"/>
    <n v="62"/>
  </r>
  <r>
    <x v="173"/>
    <x v="173"/>
    <x v="76"/>
    <x v="4"/>
    <n v="5054167057198"/>
    <x v="17"/>
    <x v="12"/>
    <x v="0"/>
    <n v="62"/>
  </r>
  <r>
    <x v="173"/>
    <x v="173"/>
    <x v="76"/>
    <x v="4"/>
    <n v="5054167057204"/>
    <x v="17"/>
    <x v="3"/>
    <x v="0"/>
    <n v="62"/>
  </r>
  <r>
    <x v="173"/>
    <x v="173"/>
    <x v="76"/>
    <x v="4"/>
    <n v="5054167057211"/>
    <x v="17"/>
    <x v="13"/>
    <x v="0"/>
    <n v="62"/>
  </r>
  <r>
    <x v="173"/>
    <x v="173"/>
    <x v="76"/>
    <x v="4"/>
    <n v="5054167057228"/>
    <x v="17"/>
    <x v="4"/>
    <x v="0"/>
    <n v="62"/>
  </r>
  <r>
    <x v="173"/>
    <x v="173"/>
    <x v="76"/>
    <x v="4"/>
    <n v="5054167057235"/>
    <x v="17"/>
    <x v="14"/>
    <x v="0"/>
    <n v="62"/>
  </r>
  <r>
    <x v="173"/>
    <x v="173"/>
    <x v="76"/>
    <x v="4"/>
    <n v="5054167057242"/>
    <x v="17"/>
    <x v="5"/>
    <x v="0"/>
    <n v="62"/>
  </r>
  <r>
    <x v="173"/>
    <x v="173"/>
    <x v="76"/>
    <x v="4"/>
    <n v="5054167057259"/>
    <x v="17"/>
    <x v="15"/>
    <x v="0"/>
    <n v="62"/>
  </r>
  <r>
    <x v="174"/>
    <x v="174"/>
    <x v="2"/>
    <x v="0"/>
    <n v="5054167235107"/>
    <x v="34"/>
    <x v="0"/>
    <x v="0"/>
    <n v="55"/>
  </r>
  <r>
    <x v="175"/>
    <x v="175"/>
    <x v="2"/>
    <x v="0"/>
    <n v="5054167234100"/>
    <x v="34"/>
    <x v="0"/>
    <x v="0"/>
    <n v="55"/>
  </r>
  <r>
    <x v="176"/>
    <x v="176"/>
    <x v="18"/>
    <x v="8"/>
    <n v="5050973947111"/>
    <x v="35"/>
    <x v="24"/>
    <x v="0"/>
    <n v="8"/>
  </r>
  <r>
    <x v="176"/>
    <x v="176"/>
    <x v="18"/>
    <x v="8"/>
    <n v="5050973947128"/>
    <x v="35"/>
    <x v="10"/>
    <x v="0"/>
    <n v="8"/>
  </r>
  <r>
    <x v="176"/>
    <x v="176"/>
    <x v="18"/>
    <x v="8"/>
    <n v="5050973947135"/>
    <x v="35"/>
    <x v="25"/>
    <x v="0"/>
    <n v="8"/>
  </r>
  <r>
    <x v="177"/>
    <x v="177"/>
    <x v="18"/>
    <x v="8"/>
    <n v="5050973943113"/>
    <x v="22"/>
    <x v="24"/>
    <x v="0"/>
    <n v="7"/>
  </r>
  <r>
    <x v="177"/>
    <x v="177"/>
    <x v="18"/>
    <x v="8"/>
    <n v="5050973943120"/>
    <x v="22"/>
    <x v="10"/>
    <x v="0"/>
    <n v="7"/>
  </r>
  <r>
    <x v="177"/>
    <x v="177"/>
    <x v="18"/>
    <x v="8"/>
    <n v="5050973943137"/>
    <x v="22"/>
    <x v="25"/>
    <x v="0"/>
    <n v="7"/>
  </r>
  <r>
    <x v="178"/>
    <x v="178"/>
    <x v="52"/>
    <x v="8"/>
    <n v="5050973944110"/>
    <x v="22"/>
    <x v="24"/>
    <x v="0"/>
    <n v="7"/>
  </r>
  <r>
    <x v="178"/>
    <x v="178"/>
    <x v="52"/>
    <x v="8"/>
    <n v="5050973944127"/>
    <x v="22"/>
    <x v="10"/>
    <x v="0"/>
    <n v="7"/>
  </r>
  <r>
    <x v="178"/>
    <x v="178"/>
    <x v="52"/>
    <x v="8"/>
    <n v="5050973944134"/>
    <x v="22"/>
    <x v="25"/>
    <x v="0"/>
    <n v="7"/>
  </r>
  <r>
    <x v="179"/>
    <x v="179"/>
    <x v="18"/>
    <x v="8"/>
    <n v="5050973945117"/>
    <x v="13"/>
    <x v="24"/>
    <x v="0"/>
    <n v="7.5"/>
  </r>
  <r>
    <x v="179"/>
    <x v="179"/>
    <x v="18"/>
    <x v="8"/>
    <n v="5050973945124"/>
    <x v="13"/>
    <x v="10"/>
    <x v="0"/>
    <n v="7.5"/>
  </r>
  <r>
    <x v="179"/>
    <x v="179"/>
    <x v="18"/>
    <x v="8"/>
    <n v="5050973945131"/>
    <x v="13"/>
    <x v="25"/>
    <x v="0"/>
    <n v="7.5"/>
  </r>
  <r>
    <x v="180"/>
    <x v="180"/>
    <x v="52"/>
    <x v="8"/>
    <n v="5050973946114"/>
    <x v="13"/>
    <x v="24"/>
    <x v="0"/>
    <n v="7.5"/>
  </r>
  <r>
    <x v="180"/>
    <x v="180"/>
    <x v="52"/>
    <x v="8"/>
    <n v="5050973946121"/>
    <x v="13"/>
    <x v="10"/>
    <x v="0"/>
    <n v="7.5"/>
  </r>
  <r>
    <x v="180"/>
    <x v="180"/>
    <x v="52"/>
    <x v="8"/>
    <n v="5050973946138"/>
    <x v="13"/>
    <x v="25"/>
    <x v="0"/>
    <n v="7.5"/>
  </r>
  <r>
    <x v="181"/>
    <x v="181"/>
    <x v="16"/>
    <x v="7"/>
    <n v="5054167296115"/>
    <x v="28"/>
    <x v="23"/>
    <x v="0"/>
    <n v="45"/>
  </r>
  <r>
    <x v="181"/>
    <x v="181"/>
    <x v="16"/>
    <x v="7"/>
    <n v="5054167296122"/>
    <x v="28"/>
    <x v="24"/>
    <x v="0"/>
    <n v="45"/>
  </r>
  <r>
    <x v="181"/>
    <x v="181"/>
    <x v="16"/>
    <x v="7"/>
    <n v="5054167296139"/>
    <x v="28"/>
    <x v="10"/>
    <x v="0"/>
    <n v="45"/>
  </r>
  <r>
    <x v="181"/>
    <x v="181"/>
    <x v="16"/>
    <x v="7"/>
    <n v="5054167296146"/>
    <x v="28"/>
    <x v="25"/>
    <x v="0"/>
    <n v="45"/>
  </r>
  <r>
    <x v="181"/>
    <x v="181"/>
    <x v="16"/>
    <x v="7"/>
    <n v="5054167296153"/>
    <x v="28"/>
    <x v="26"/>
    <x v="0"/>
    <n v="45"/>
  </r>
  <r>
    <x v="182"/>
    <x v="182"/>
    <x v="18"/>
    <x v="6"/>
    <n v="5050973953136"/>
    <x v="21"/>
    <x v="10"/>
    <x v="0"/>
    <n v="9"/>
  </r>
  <r>
    <x v="182"/>
    <x v="182"/>
    <x v="18"/>
    <x v="6"/>
    <n v="5050973953143"/>
    <x v="21"/>
    <x v="25"/>
    <x v="0"/>
    <n v="9"/>
  </r>
  <r>
    <x v="183"/>
    <x v="183"/>
    <x v="16"/>
    <x v="7"/>
    <n v="5054167318114"/>
    <x v="28"/>
    <x v="23"/>
    <x v="0"/>
    <n v="45"/>
  </r>
  <r>
    <x v="183"/>
    <x v="183"/>
    <x v="16"/>
    <x v="7"/>
    <n v="5054167318121"/>
    <x v="28"/>
    <x v="24"/>
    <x v="0"/>
    <n v="45"/>
  </r>
  <r>
    <x v="183"/>
    <x v="183"/>
    <x v="16"/>
    <x v="7"/>
    <n v="5054167318138"/>
    <x v="28"/>
    <x v="10"/>
    <x v="0"/>
    <n v="45"/>
  </r>
  <r>
    <x v="183"/>
    <x v="183"/>
    <x v="16"/>
    <x v="7"/>
    <n v="5054167318145"/>
    <x v="28"/>
    <x v="25"/>
    <x v="0"/>
    <n v="45"/>
  </r>
  <r>
    <x v="183"/>
    <x v="183"/>
    <x v="16"/>
    <x v="7"/>
    <n v="5054167318152"/>
    <x v="28"/>
    <x v="26"/>
    <x v="0"/>
    <n v="45"/>
  </r>
  <r>
    <x v="184"/>
    <x v="184"/>
    <x v="77"/>
    <x v="7"/>
    <n v="5054167302113"/>
    <x v="26"/>
    <x v="23"/>
    <x v="0"/>
    <n v="35"/>
  </r>
  <r>
    <x v="184"/>
    <x v="184"/>
    <x v="77"/>
    <x v="7"/>
    <n v="5054167302120"/>
    <x v="26"/>
    <x v="24"/>
    <x v="0"/>
    <n v="35"/>
  </r>
  <r>
    <x v="184"/>
    <x v="184"/>
    <x v="77"/>
    <x v="7"/>
    <n v="5054167302137"/>
    <x v="26"/>
    <x v="10"/>
    <x v="0"/>
    <n v="35"/>
  </r>
  <r>
    <x v="184"/>
    <x v="184"/>
    <x v="77"/>
    <x v="7"/>
    <n v="5054167302144"/>
    <x v="26"/>
    <x v="25"/>
    <x v="0"/>
    <n v="35"/>
  </r>
  <r>
    <x v="184"/>
    <x v="184"/>
    <x v="77"/>
    <x v="7"/>
    <n v="5054167302151"/>
    <x v="26"/>
    <x v="26"/>
    <x v="0"/>
    <n v="35"/>
  </r>
  <r>
    <x v="185"/>
    <x v="185"/>
    <x v="77"/>
    <x v="7"/>
    <n v="5054167299116"/>
    <x v="30"/>
    <x v="23"/>
    <x v="0"/>
    <n v="50"/>
  </r>
  <r>
    <x v="185"/>
    <x v="185"/>
    <x v="77"/>
    <x v="7"/>
    <n v="5054167299123"/>
    <x v="30"/>
    <x v="24"/>
    <x v="0"/>
    <n v="50"/>
  </r>
  <r>
    <x v="185"/>
    <x v="185"/>
    <x v="77"/>
    <x v="7"/>
    <n v="5054167299130"/>
    <x v="30"/>
    <x v="10"/>
    <x v="0"/>
    <n v="50"/>
  </r>
  <r>
    <x v="185"/>
    <x v="185"/>
    <x v="77"/>
    <x v="7"/>
    <n v="5054167299147"/>
    <x v="30"/>
    <x v="25"/>
    <x v="0"/>
    <n v="50"/>
  </r>
  <r>
    <x v="185"/>
    <x v="185"/>
    <x v="77"/>
    <x v="7"/>
    <n v="5054167299154"/>
    <x v="30"/>
    <x v="26"/>
    <x v="0"/>
    <n v="50"/>
  </r>
  <r>
    <x v="186"/>
    <x v="186"/>
    <x v="18"/>
    <x v="3"/>
    <n v="5050973670125"/>
    <x v="13"/>
    <x v="24"/>
    <x v="0"/>
    <n v="7.5"/>
  </r>
  <r>
    <x v="186"/>
    <x v="186"/>
    <x v="18"/>
    <x v="3"/>
    <n v="5050973670132"/>
    <x v="13"/>
    <x v="10"/>
    <x v="0"/>
    <n v="7.5"/>
  </r>
  <r>
    <x v="186"/>
    <x v="186"/>
    <x v="18"/>
    <x v="3"/>
    <n v="5050973670149"/>
    <x v="13"/>
    <x v="25"/>
    <x v="0"/>
    <n v="7.5"/>
  </r>
  <r>
    <x v="186"/>
    <x v="186"/>
    <x v="18"/>
    <x v="3"/>
    <n v="5050973670156"/>
    <x v="13"/>
    <x v="26"/>
    <x v="0"/>
    <n v="7.5"/>
  </r>
  <r>
    <x v="187"/>
    <x v="187"/>
    <x v="59"/>
    <x v="8"/>
    <n v="5050973672112"/>
    <x v="36"/>
    <x v="24"/>
    <x v="0"/>
    <n v="5"/>
  </r>
  <r>
    <x v="187"/>
    <x v="187"/>
    <x v="59"/>
    <x v="8"/>
    <n v="5050973672129"/>
    <x v="36"/>
    <x v="10"/>
    <x v="0"/>
    <n v="5"/>
  </r>
  <r>
    <x v="187"/>
    <x v="187"/>
    <x v="59"/>
    <x v="8"/>
    <n v="5050973672136"/>
    <x v="36"/>
    <x v="25"/>
    <x v="0"/>
    <n v="5"/>
  </r>
  <r>
    <x v="188"/>
    <x v="188"/>
    <x v="61"/>
    <x v="8"/>
    <n v="5050973824115"/>
    <x v="36"/>
    <x v="24"/>
    <x v="0"/>
    <n v="5"/>
  </r>
  <r>
    <x v="188"/>
    <x v="188"/>
    <x v="61"/>
    <x v="8"/>
    <n v="5050973824122"/>
    <x v="36"/>
    <x v="10"/>
    <x v="0"/>
    <n v="5"/>
  </r>
  <r>
    <x v="188"/>
    <x v="188"/>
    <x v="61"/>
    <x v="8"/>
    <n v="5050973824139"/>
    <x v="36"/>
    <x v="25"/>
    <x v="0"/>
    <n v="5"/>
  </r>
  <r>
    <x v="189"/>
    <x v="189"/>
    <x v="78"/>
    <x v="8"/>
    <n v="5054167243119"/>
    <x v="36"/>
    <x v="24"/>
    <x v="0"/>
    <n v="5"/>
  </r>
  <r>
    <x v="189"/>
    <x v="189"/>
    <x v="78"/>
    <x v="8"/>
    <n v="5054167243126"/>
    <x v="36"/>
    <x v="10"/>
    <x v="0"/>
    <n v="5"/>
  </r>
  <r>
    <x v="189"/>
    <x v="189"/>
    <x v="78"/>
    <x v="8"/>
    <n v="5054167243133"/>
    <x v="36"/>
    <x v="25"/>
    <x v="0"/>
    <n v="5"/>
  </r>
  <r>
    <x v="190"/>
    <x v="190"/>
    <x v="52"/>
    <x v="8"/>
    <n v="5050973671115"/>
    <x v="36"/>
    <x v="24"/>
    <x v="0"/>
    <n v="5"/>
  </r>
  <r>
    <x v="190"/>
    <x v="190"/>
    <x v="52"/>
    <x v="8"/>
    <n v="5050973671122"/>
    <x v="36"/>
    <x v="10"/>
    <x v="0"/>
    <n v="5"/>
  </r>
  <r>
    <x v="190"/>
    <x v="190"/>
    <x v="52"/>
    <x v="8"/>
    <n v="5050973671139"/>
    <x v="36"/>
    <x v="25"/>
    <x v="0"/>
    <n v="5"/>
  </r>
  <r>
    <x v="191"/>
    <x v="191"/>
    <x v="59"/>
    <x v="8"/>
    <n v="5050973674116"/>
    <x v="23"/>
    <x v="24"/>
    <x v="0"/>
    <n v="6"/>
  </r>
  <r>
    <x v="191"/>
    <x v="191"/>
    <x v="59"/>
    <x v="8"/>
    <n v="5050973674123"/>
    <x v="23"/>
    <x v="10"/>
    <x v="0"/>
    <n v="6"/>
  </r>
  <r>
    <x v="191"/>
    <x v="191"/>
    <x v="59"/>
    <x v="8"/>
    <n v="5050973674130"/>
    <x v="23"/>
    <x v="25"/>
    <x v="0"/>
    <n v="6"/>
  </r>
  <r>
    <x v="192"/>
    <x v="192"/>
    <x v="61"/>
    <x v="8"/>
    <n v="5050973826119"/>
    <x v="23"/>
    <x v="24"/>
    <x v="0"/>
    <n v="6"/>
  </r>
  <r>
    <x v="192"/>
    <x v="192"/>
    <x v="61"/>
    <x v="8"/>
    <n v="5050973826126"/>
    <x v="23"/>
    <x v="10"/>
    <x v="0"/>
    <n v="6"/>
  </r>
  <r>
    <x v="192"/>
    <x v="192"/>
    <x v="61"/>
    <x v="8"/>
    <n v="5050973826133"/>
    <x v="23"/>
    <x v="25"/>
    <x v="0"/>
    <n v="6"/>
  </r>
  <r>
    <x v="193"/>
    <x v="193"/>
    <x v="78"/>
    <x v="8"/>
    <n v="5054167245113"/>
    <x v="23"/>
    <x v="24"/>
    <x v="0"/>
    <n v="6"/>
  </r>
  <r>
    <x v="193"/>
    <x v="193"/>
    <x v="78"/>
    <x v="8"/>
    <n v="5054167245120"/>
    <x v="23"/>
    <x v="10"/>
    <x v="0"/>
    <n v="6"/>
  </r>
  <r>
    <x v="193"/>
    <x v="193"/>
    <x v="78"/>
    <x v="8"/>
    <n v="5054167245137"/>
    <x v="23"/>
    <x v="25"/>
    <x v="0"/>
    <n v="6"/>
  </r>
  <r>
    <x v="194"/>
    <x v="194"/>
    <x v="52"/>
    <x v="8"/>
    <n v="5050973673119"/>
    <x v="23"/>
    <x v="24"/>
    <x v="0"/>
    <n v="6"/>
  </r>
  <r>
    <x v="194"/>
    <x v="194"/>
    <x v="52"/>
    <x v="8"/>
    <n v="5050973673126"/>
    <x v="23"/>
    <x v="10"/>
    <x v="0"/>
    <n v="6"/>
  </r>
  <r>
    <x v="194"/>
    <x v="194"/>
    <x v="52"/>
    <x v="8"/>
    <n v="5050973673133"/>
    <x v="23"/>
    <x v="25"/>
    <x v="0"/>
    <n v="6"/>
  </r>
  <r>
    <x v="195"/>
    <x v="195"/>
    <x v="5"/>
    <x v="9"/>
    <n v="5050973668115"/>
    <x v="13"/>
    <x v="10"/>
    <x v="0"/>
    <n v="7.5"/>
  </r>
  <r>
    <x v="195"/>
    <x v="195"/>
    <x v="5"/>
    <x v="9"/>
    <n v="5050973668122"/>
    <x v="13"/>
    <x v="25"/>
    <x v="0"/>
    <n v="7.5"/>
  </r>
  <r>
    <x v="196"/>
    <x v="196"/>
    <x v="2"/>
    <x v="4"/>
    <n v="5054167170224"/>
    <x v="37"/>
    <x v="4"/>
    <x v="0"/>
    <n v="43.91"/>
  </r>
  <r>
    <x v="196"/>
    <x v="196"/>
    <x v="2"/>
    <x v="4"/>
    <n v="5054167170231"/>
    <x v="37"/>
    <x v="14"/>
    <x v="0"/>
    <n v="43.91"/>
  </r>
  <r>
    <x v="196"/>
    <x v="196"/>
    <x v="2"/>
    <x v="4"/>
    <n v="5054167170248"/>
    <x v="37"/>
    <x v="5"/>
    <x v="0"/>
    <n v="43.91"/>
  </r>
  <r>
    <x v="196"/>
    <x v="196"/>
    <x v="2"/>
    <x v="4"/>
    <n v="5054167170255"/>
    <x v="37"/>
    <x v="15"/>
    <x v="0"/>
    <n v="43.91"/>
  </r>
  <r>
    <x v="196"/>
    <x v="196"/>
    <x v="2"/>
    <x v="4"/>
    <n v="5054167170262"/>
    <x v="37"/>
    <x v="6"/>
    <x v="0"/>
    <n v="43.91"/>
  </r>
  <r>
    <x v="196"/>
    <x v="196"/>
    <x v="2"/>
    <x v="4"/>
    <n v="5054167170279"/>
    <x v="37"/>
    <x v="16"/>
    <x v="0"/>
    <n v="43.91"/>
  </r>
  <r>
    <x v="196"/>
    <x v="196"/>
    <x v="2"/>
    <x v="4"/>
    <n v="5054167170286"/>
    <x v="37"/>
    <x v="7"/>
    <x v="0"/>
    <n v="43.91"/>
  </r>
  <r>
    <x v="196"/>
    <x v="196"/>
    <x v="2"/>
    <x v="4"/>
    <n v="5054167170293"/>
    <x v="37"/>
    <x v="17"/>
    <x v="0"/>
    <n v="43.91"/>
  </r>
  <r>
    <x v="196"/>
    <x v="196"/>
    <x v="2"/>
    <x v="4"/>
    <n v="5054167170309"/>
    <x v="37"/>
    <x v="8"/>
    <x v="0"/>
    <n v="43.91"/>
  </r>
  <r>
    <x v="196"/>
    <x v="196"/>
    <x v="2"/>
    <x v="4"/>
    <n v="5054167170316"/>
    <x v="37"/>
    <x v="18"/>
    <x v="0"/>
    <n v="43.91"/>
  </r>
  <r>
    <x v="196"/>
    <x v="196"/>
    <x v="2"/>
    <x v="4"/>
    <n v="5054167170323"/>
    <x v="37"/>
    <x v="9"/>
    <x v="0"/>
    <n v="43.91"/>
  </r>
  <r>
    <x v="196"/>
    <x v="196"/>
    <x v="2"/>
    <x v="4"/>
    <n v="5054167170347"/>
    <x v="37"/>
    <x v="27"/>
    <x v="0"/>
    <n v="43.91"/>
  </r>
  <r>
    <x v="197"/>
    <x v="197"/>
    <x v="79"/>
    <x v="4"/>
    <n v="5054167169228"/>
    <x v="37"/>
    <x v="4"/>
    <x v="0"/>
    <n v="43.91"/>
  </r>
  <r>
    <x v="197"/>
    <x v="197"/>
    <x v="79"/>
    <x v="4"/>
    <n v="5054167169235"/>
    <x v="37"/>
    <x v="14"/>
    <x v="0"/>
    <n v="43.91"/>
  </r>
  <r>
    <x v="197"/>
    <x v="197"/>
    <x v="79"/>
    <x v="4"/>
    <n v="5054167169242"/>
    <x v="37"/>
    <x v="5"/>
    <x v="0"/>
    <n v="43.91"/>
  </r>
  <r>
    <x v="197"/>
    <x v="197"/>
    <x v="79"/>
    <x v="4"/>
    <n v="5054167169259"/>
    <x v="37"/>
    <x v="15"/>
    <x v="0"/>
    <n v="43.91"/>
  </r>
  <r>
    <x v="197"/>
    <x v="197"/>
    <x v="79"/>
    <x v="4"/>
    <n v="5054167169266"/>
    <x v="37"/>
    <x v="6"/>
    <x v="0"/>
    <n v="43.91"/>
  </r>
  <r>
    <x v="197"/>
    <x v="197"/>
    <x v="79"/>
    <x v="4"/>
    <n v="5054167169273"/>
    <x v="37"/>
    <x v="16"/>
    <x v="0"/>
    <n v="43.91"/>
  </r>
  <r>
    <x v="197"/>
    <x v="197"/>
    <x v="79"/>
    <x v="4"/>
    <n v="5054167169280"/>
    <x v="37"/>
    <x v="7"/>
    <x v="0"/>
    <n v="43.91"/>
  </r>
  <r>
    <x v="197"/>
    <x v="197"/>
    <x v="79"/>
    <x v="4"/>
    <n v="5054167169297"/>
    <x v="37"/>
    <x v="17"/>
    <x v="0"/>
    <n v="43.91"/>
  </r>
  <r>
    <x v="197"/>
    <x v="197"/>
    <x v="79"/>
    <x v="4"/>
    <n v="5054167169303"/>
    <x v="37"/>
    <x v="8"/>
    <x v="0"/>
    <n v="43.91"/>
  </r>
  <r>
    <x v="197"/>
    <x v="197"/>
    <x v="79"/>
    <x v="4"/>
    <n v="5054167169310"/>
    <x v="37"/>
    <x v="18"/>
    <x v="0"/>
    <n v="43.91"/>
  </r>
  <r>
    <x v="197"/>
    <x v="197"/>
    <x v="79"/>
    <x v="4"/>
    <n v="5054167169327"/>
    <x v="37"/>
    <x v="9"/>
    <x v="0"/>
    <n v="43.91"/>
  </r>
  <r>
    <x v="197"/>
    <x v="197"/>
    <x v="79"/>
    <x v="4"/>
    <n v="5054167169341"/>
    <x v="37"/>
    <x v="27"/>
    <x v="0"/>
    <n v="43.91"/>
  </r>
  <r>
    <x v="198"/>
    <x v="198"/>
    <x v="80"/>
    <x v="4"/>
    <n v="5054167171146"/>
    <x v="37"/>
    <x v="19"/>
    <x v="0"/>
    <n v="43.91"/>
  </r>
  <r>
    <x v="198"/>
    <x v="198"/>
    <x v="80"/>
    <x v="4"/>
    <n v="5054167171153"/>
    <x v="37"/>
    <x v="20"/>
    <x v="0"/>
    <n v="43.91"/>
  </r>
  <r>
    <x v="198"/>
    <x v="198"/>
    <x v="80"/>
    <x v="4"/>
    <n v="5054167171160"/>
    <x v="37"/>
    <x v="1"/>
    <x v="0"/>
    <n v="43.91"/>
  </r>
  <r>
    <x v="198"/>
    <x v="198"/>
    <x v="80"/>
    <x v="4"/>
    <n v="5054167171177"/>
    <x v="37"/>
    <x v="11"/>
    <x v="0"/>
    <n v="43.91"/>
  </r>
  <r>
    <x v="198"/>
    <x v="198"/>
    <x v="80"/>
    <x v="4"/>
    <n v="5054167171184"/>
    <x v="37"/>
    <x v="2"/>
    <x v="0"/>
    <n v="43.91"/>
  </r>
  <r>
    <x v="198"/>
    <x v="198"/>
    <x v="80"/>
    <x v="4"/>
    <n v="5054167171191"/>
    <x v="37"/>
    <x v="12"/>
    <x v="0"/>
    <n v="43.91"/>
  </r>
  <r>
    <x v="198"/>
    <x v="198"/>
    <x v="80"/>
    <x v="4"/>
    <n v="5054167171207"/>
    <x v="37"/>
    <x v="3"/>
    <x v="0"/>
    <n v="43.91"/>
  </r>
  <r>
    <x v="198"/>
    <x v="198"/>
    <x v="80"/>
    <x v="4"/>
    <n v="5054167171214"/>
    <x v="37"/>
    <x v="13"/>
    <x v="0"/>
    <n v="43.91"/>
  </r>
  <r>
    <x v="198"/>
    <x v="198"/>
    <x v="80"/>
    <x v="4"/>
    <n v="5054167171221"/>
    <x v="37"/>
    <x v="4"/>
    <x v="0"/>
    <n v="43.91"/>
  </r>
  <r>
    <x v="198"/>
    <x v="198"/>
    <x v="80"/>
    <x v="4"/>
    <n v="5054167171238"/>
    <x v="37"/>
    <x v="14"/>
    <x v="0"/>
    <n v="43.91"/>
  </r>
  <r>
    <x v="198"/>
    <x v="198"/>
    <x v="80"/>
    <x v="4"/>
    <n v="5054167171245"/>
    <x v="37"/>
    <x v="5"/>
    <x v="0"/>
    <n v="43.91"/>
  </r>
  <r>
    <x v="198"/>
    <x v="198"/>
    <x v="80"/>
    <x v="4"/>
    <n v="5054167171252"/>
    <x v="37"/>
    <x v="15"/>
    <x v="0"/>
    <n v="43.91"/>
  </r>
  <r>
    <x v="199"/>
    <x v="199"/>
    <x v="81"/>
    <x v="4"/>
    <n v="5054167172143"/>
    <x v="37"/>
    <x v="19"/>
    <x v="0"/>
    <n v="43.91"/>
  </r>
  <r>
    <x v="199"/>
    <x v="199"/>
    <x v="81"/>
    <x v="4"/>
    <n v="5054167172150"/>
    <x v="37"/>
    <x v="20"/>
    <x v="0"/>
    <n v="43.91"/>
  </r>
  <r>
    <x v="199"/>
    <x v="199"/>
    <x v="81"/>
    <x v="4"/>
    <n v="5054167172167"/>
    <x v="37"/>
    <x v="1"/>
    <x v="0"/>
    <n v="43.91"/>
  </r>
  <r>
    <x v="199"/>
    <x v="199"/>
    <x v="81"/>
    <x v="4"/>
    <n v="5054167172174"/>
    <x v="37"/>
    <x v="11"/>
    <x v="0"/>
    <n v="43.91"/>
  </r>
  <r>
    <x v="199"/>
    <x v="199"/>
    <x v="81"/>
    <x v="4"/>
    <n v="5054167172181"/>
    <x v="37"/>
    <x v="2"/>
    <x v="0"/>
    <n v="43.91"/>
  </r>
  <r>
    <x v="199"/>
    <x v="199"/>
    <x v="81"/>
    <x v="4"/>
    <n v="5054167172198"/>
    <x v="37"/>
    <x v="12"/>
    <x v="0"/>
    <n v="43.91"/>
  </r>
  <r>
    <x v="199"/>
    <x v="199"/>
    <x v="81"/>
    <x v="4"/>
    <n v="5054167172204"/>
    <x v="37"/>
    <x v="3"/>
    <x v="0"/>
    <n v="43.91"/>
  </r>
  <r>
    <x v="199"/>
    <x v="199"/>
    <x v="81"/>
    <x v="4"/>
    <n v="5054167172211"/>
    <x v="37"/>
    <x v="13"/>
    <x v="0"/>
    <n v="43.91"/>
  </r>
  <r>
    <x v="199"/>
    <x v="199"/>
    <x v="81"/>
    <x v="4"/>
    <n v="5054167172228"/>
    <x v="37"/>
    <x v="4"/>
    <x v="0"/>
    <n v="43.91"/>
  </r>
  <r>
    <x v="199"/>
    <x v="199"/>
    <x v="81"/>
    <x v="4"/>
    <n v="5054167172235"/>
    <x v="37"/>
    <x v="14"/>
    <x v="0"/>
    <n v="43.91"/>
  </r>
  <r>
    <x v="199"/>
    <x v="199"/>
    <x v="81"/>
    <x v="4"/>
    <n v="5054167172242"/>
    <x v="37"/>
    <x v="5"/>
    <x v="0"/>
    <n v="43.91"/>
  </r>
  <r>
    <x v="199"/>
    <x v="199"/>
    <x v="81"/>
    <x v="4"/>
    <n v="5054167172259"/>
    <x v="37"/>
    <x v="15"/>
    <x v="0"/>
    <n v="43.91"/>
  </r>
  <r>
    <x v="200"/>
    <x v="200"/>
    <x v="4"/>
    <x v="4"/>
    <n v="5054167052223"/>
    <x v="38"/>
    <x v="4"/>
    <x v="0"/>
    <n v="59.41"/>
  </r>
  <r>
    <x v="200"/>
    <x v="200"/>
    <x v="4"/>
    <x v="4"/>
    <n v="5054167052230"/>
    <x v="38"/>
    <x v="14"/>
    <x v="0"/>
    <n v="59.41"/>
  </r>
  <r>
    <x v="200"/>
    <x v="200"/>
    <x v="4"/>
    <x v="4"/>
    <n v="5054167052247"/>
    <x v="38"/>
    <x v="5"/>
    <x v="0"/>
    <n v="59.41"/>
  </r>
  <r>
    <x v="200"/>
    <x v="200"/>
    <x v="4"/>
    <x v="4"/>
    <n v="5054167052254"/>
    <x v="38"/>
    <x v="15"/>
    <x v="0"/>
    <n v="59.41"/>
  </r>
  <r>
    <x v="200"/>
    <x v="200"/>
    <x v="4"/>
    <x v="4"/>
    <n v="5054167052261"/>
    <x v="38"/>
    <x v="6"/>
    <x v="0"/>
    <n v="59.41"/>
  </r>
  <r>
    <x v="200"/>
    <x v="200"/>
    <x v="4"/>
    <x v="4"/>
    <n v="5054167052278"/>
    <x v="38"/>
    <x v="16"/>
    <x v="0"/>
    <n v="59.41"/>
  </r>
  <r>
    <x v="200"/>
    <x v="200"/>
    <x v="4"/>
    <x v="4"/>
    <n v="5054167052285"/>
    <x v="38"/>
    <x v="7"/>
    <x v="0"/>
    <n v="59.41"/>
  </r>
  <r>
    <x v="200"/>
    <x v="200"/>
    <x v="4"/>
    <x v="4"/>
    <n v="5054167052292"/>
    <x v="38"/>
    <x v="17"/>
    <x v="0"/>
    <n v="59.41"/>
  </r>
  <r>
    <x v="200"/>
    <x v="200"/>
    <x v="4"/>
    <x v="4"/>
    <n v="5054167052308"/>
    <x v="38"/>
    <x v="8"/>
    <x v="0"/>
    <n v="59.41"/>
  </r>
  <r>
    <x v="200"/>
    <x v="200"/>
    <x v="4"/>
    <x v="4"/>
    <n v="5054167052315"/>
    <x v="38"/>
    <x v="18"/>
    <x v="0"/>
    <n v="59.41"/>
  </r>
  <r>
    <x v="200"/>
    <x v="200"/>
    <x v="4"/>
    <x v="4"/>
    <n v="5054167052322"/>
    <x v="38"/>
    <x v="9"/>
    <x v="0"/>
    <n v="59.41"/>
  </r>
  <r>
    <x v="200"/>
    <x v="200"/>
    <x v="4"/>
    <x v="4"/>
    <n v="5054167052346"/>
    <x v="38"/>
    <x v="27"/>
    <x v="0"/>
    <n v="59.41"/>
  </r>
  <r>
    <x v="200"/>
    <x v="200"/>
    <x v="4"/>
    <x v="4"/>
    <n v="5054167052360"/>
    <x v="38"/>
    <x v="28"/>
    <x v="0"/>
    <n v="59.41"/>
  </r>
  <r>
    <x v="201"/>
    <x v="201"/>
    <x v="76"/>
    <x v="4"/>
    <n v="5054167053145"/>
    <x v="38"/>
    <x v="19"/>
    <x v="0"/>
    <n v="59.41"/>
  </r>
  <r>
    <x v="201"/>
    <x v="201"/>
    <x v="76"/>
    <x v="4"/>
    <n v="5054167053152"/>
    <x v="38"/>
    <x v="20"/>
    <x v="0"/>
    <n v="59.41"/>
  </r>
  <r>
    <x v="201"/>
    <x v="201"/>
    <x v="76"/>
    <x v="4"/>
    <n v="5054167053169"/>
    <x v="38"/>
    <x v="1"/>
    <x v="0"/>
    <n v="59.41"/>
  </r>
  <r>
    <x v="201"/>
    <x v="201"/>
    <x v="76"/>
    <x v="4"/>
    <n v="5054167053176"/>
    <x v="38"/>
    <x v="11"/>
    <x v="0"/>
    <n v="59.41"/>
  </r>
  <r>
    <x v="201"/>
    <x v="201"/>
    <x v="76"/>
    <x v="4"/>
    <n v="5054167053183"/>
    <x v="38"/>
    <x v="2"/>
    <x v="0"/>
    <n v="59.41"/>
  </r>
  <r>
    <x v="201"/>
    <x v="201"/>
    <x v="76"/>
    <x v="4"/>
    <n v="5054167053190"/>
    <x v="38"/>
    <x v="12"/>
    <x v="0"/>
    <n v="59.41"/>
  </r>
  <r>
    <x v="201"/>
    <x v="201"/>
    <x v="76"/>
    <x v="4"/>
    <n v="5054167053206"/>
    <x v="38"/>
    <x v="3"/>
    <x v="0"/>
    <n v="59.41"/>
  </r>
  <r>
    <x v="201"/>
    <x v="201"/>
    <x v="76"/>
    <x v="4"/>
    <n v="5054167053213"/>
    <x v="38"/>
    <x v="13"/>
    <x v="0"/>
    <n v="59.41"/>
  </r>
  <r>
    <x v="201"/>
    <x v="201"/>
    <x v="76"/>
    <x v="4"/>
    <n v="5054167053220"/>
    <x v="38"/>
    <x v="4"/>
    <x v="0"/>
    <n v="59.41"/>
  </r>
  <r>
    <x v="201"/>
    <x v="201"/>
    <x v="76"/>
    <x v="4"/>
    <n v="5054167053237"/>
    <x v="38"/>
    <x v="14"/>
    <x v="0"/>
    <n v="59.41"/>
  </r>
  <r>
    <x v="201"/>
    <x v="201"/>
    <x v="76"/>
    <x v="4"/>
    <n v="5054167053244"/>
    <x v="38"/>
    <x v="5"/>
    <x v="0"/>
    <n v="59.41"/>
  </r>
  <r>
    <x v="201"/>
    <x v="201"/>
    <x v="76"/>
    <x v="4"/>
    <n v="5054167053251"/>
    <x v="38"/>
    <x v="15"/>
    <x v="0"/>
    <n v="59.41"/>
  </r>
  <r>
    <x v="202"/>
    <x v="202"/>
    <x v="82"/>
    <x v="4"/>
    <n v="5054167167224"/>
    <x v="4"/>
    <x v="4"/>
    <x v="0"/>
    <n v="51.66"/>
  </r>
  <r>
    <x v="202"/>
    <x v="202"/>
    <x v="82"/>
    <x v="4"/>
    <n v="5054167167231"/>
    <x v="4"/>
    <x v="14"/>
    <x v="0"/>
    <n v="51.66"/>
  </r>
  <r>
    <x v="202"/>
    <x v="202"/>
    <x v="82"/>
    <x v="4"/>
    <n v="5054167167248"/>
    <x v="4"/>
    <x v="5"/>
    <x v="0"/>
    <n v="51.66"/>
  </r>
  <r>
    <x v="202"/>
    <x v="202"/>
    <x v="82"/>
    <x v="4"/>
    <n v="5054167167255"/>
    <x v="4"/>
    <x v="15"/>
    <x v="0"/>
    <n v="51.66"/>
  </r>
  <r>
    <x v="202"/>
    <x v="202"/>
    <x v="82"/>
    <x v="4"/>
    <n v="5054167167262"/>
    <x v="4"/>
    <x v="6"/>
    <x v="0"/>
    <n v="51.66"/>
  </r>
  <r>
    <x v="202"/>
    <x v="202"/>
    <x v="82"/>
    <x v="4"/>
    <n v="5054167167279"/>
    <x v="4"/>
    <x v="16"/>
    <x v="0"/>
    <n v="51.66"/>
  </r>
  <r>
    <x v="202"/>
    <x v="202"/>
    <x v="82"/>
    <x v="4"/>
    <n v="5054167167286"/>
    <x v="4"/>
    <x v="7"/>
    <x v="0"/>
    <n v="51.66"/>
  </r>
  <r>
    <x v="202"/>
    <x v="202"/>
    <x v="82"/>
    <x v="4"/>
    <n v="5054167167293"/>
    <x v="4"/>
    <x v="17"/>
    <x v="0"/>
    <n v="51.66"/>
  </r>
  <r>
    <x v="202"/>
    <x v="202"/>
    <x v="82"/>
    <x v="4"/>
    <n v="5054167167309"/>
    <x v="4"/>
    <x v="8"/>
    <x v="0"/>
    <n v="51.66"/>
  </r>
  <r>
    <x v="202"/>
    <x v="202"/>
    <x v="82"/>
    <x v="4"/>
    <n v="5054167167316"/>
    <x v="4"/>
    <x v="18"/>
    <x v="0"/>
    <n v="51.66"/>
  </r>
  <r>
    <x v="202"/>
    <x v="202"/>
    <x v="82"/>
    <x v="4"/>
    <n v="5054167167323"/>
    <x v="4"/>
    <x v="9"/>
    <x v="0"/>
    <n v="51.66"/>
  </r>
  <r>
    <x v="202"/>
    <x v="202"/>
    <x v="82"/>
    <x v="4"/>
    <n v="5054167167347"/>
    <x v="4"/>
    <x v="27"/>
    <x v="0"/>
    <n v="51.66"/>
  </r>
  <r>
    <x v="203"/>
    <x v="203"/>
    <x v="83"/>
    <x v="4"/>
    <n v="5054167168146"/>
    <x v="4"/>
    <x v="19"/>
    <x v="0"/>
    <n v="51.66"/>
  </r>
  <r>
    <x v="203"/>
    <x v="203"/>
    <x v="83"/>
    <x v="4"/>
    <n v="5054167168153"/>
    <x v="4"/>
    <x v="20"/>
    <x v="0"/>
    <n v="51.66"/>
  </r>
  <r>
    <x v="203"/>
    <x v="203"/>
    <x v="83"/>
    <x v="4"/>
    <n v="5054167168160"/>
    <x v="4"/>
    <x v="1"/>
    <x v="0"/>
    <n v="51.66"/>
  </r>
  <r>
    <x v="203"/>
    <x v="203"/>
    <x v="83"/>
    <x v="4"/>
    <n v="5054167168177"/>
    <x v="4"/>
    <x v="11"/>
    <x v="0"/>
    <n v="51.66"/>
  </r>
  <r>
    <x v="203"/>
    <x v="203"/>
    <x v="83"/>
    <x v="4"/>
    <n v="5054167168184"/>
    <x v="4"/>
    <x v="2"/>
    <x v="0"/>
    <n v="51.66"/>
  </r>
  <r>
    <x v="203"/>
    <x v="203"/>
    <x v="83"/>
    <x v="4"/>
    <n v="5054167168191"/>
    <x v="4"/>
    <x v="12"/>
    <x v="0"/>
    <n v="51.66"/>
  </r>
  <r>
    <x v="203"/>
    <x v="203"/>
    <x v="83"/>
    <x v="4"/>
    <n v="5054167168207"/>
    <x v="4"/>
    <x v="3"/>
    <x v="0"/>
    <n v="51.66"/>
  </r>
  <r>
    <x v="203"/>
    <x v="203"/>
    <x v="83"/>
    <x v="4"/>
    <n v="5054167168214"/>
    <x v="4"/>
    <x v="13"/>
    <x v="0"/>
    <n v="51.66"/>
  </r>
  <r>
    <x v="203"/>
    <x v="203"/>
    <x v="83"/>
    <x v="4"/>
    <n v="5054167168221"/>
    <x v="4"/>
    <x v="4"/>
    <x v="0"/>
    <n v="51.66"/>
  </r>
  <r>
    <x v="203"/>
    <x v="203"/>
    <x v="83"/>
    <x v="4"/>
    <n v="5054167168238"/>
    <x v="4"/>
    <x v="14"/>
    <x v="0"/>
    <n v="51.66"/>
  </r>
  <r>
    <x v="203"/>
    <x v="203"/>
    <x v="83"/>
    <x v="4"/>
    <n v="5054167168245"/>
    <x v="4"/>
    <x v="5"/>
    <x v="0"/>
    <n v="51.66"/>
  </r>
  <r>
    <x v="203"/>
    <x v="203"/>
    <x v="83"/>
    <x v="4"/>
    <n v="5054167168252"/>
    <x v="4"/>
    <x v="15"/>
    <x v="0"/>
    <n v="51.66"/>
  </r>
  <r>
    <x v="204"/>
    <x v="204"/>
    <x v="17"/>
    <x v="0"/>
    <n v="5054167238108"/>
    <x v="23"/>
    <x v="0"/>
    <x v="0"/>
    <n v="6"/>
  </r>
  <r>
    <x v="205"/>
    <x v="205"/>
    <x v="17"/>
    <x v="0"/>
    <n v="5054167239105"/>
    <x v="13"/>
    <x v="0"/>
    <x v="0"/>
    <n v="7.5"/>
  </r>
  <r>
    <x v="206"/>
    <x v="206"/>
    <x v="2"/>
    <x v="4"/>
    <n v="5054167173225"/>
    <x v="16"/>
    <x v="4"/>
    <x v="0"/>
    <n v="56.83"/>
  </r>
  <r>
    <x v="206"/>
    <x v="206"/>
    <x v="2"/>
    <x v="4"/>
    <n v="5054167173232"/>
    <x v="16"/>
    <x v="14"/>
    <x v="0"/>
    <n v="56.83"/>
  </r>
  <r>
    <x v="206"/>
    <x v="206"/>
    <x v="2"/>
    <x v="4"/>
    <n v="5054167173249"/>
    <x v="16"/>
    <x v="5"/>
    <x v="0"/>
    <n v="56.83"/>
  </r>
  <r>
    <x v="206"/>
    <x v="206"/>
    <x v="2"/>
    <x v="4"/>
    <n v="5054167173256"/>
    <x v="16"/>
    <x v="15"/>
    <x v="0"/>
    <n v="56.83"/>
  </r>
  <r>
    <x v="206"/>
    <x v="206"/>
    <x v="2"/>
    <x v="4"/>
    <n v="5054167173263"/>
    <x v="16"/>
    <x v="6"/>
    <x v="0"/>
    <n v="56.83"/>
  </r>
  <r>
    <x v="206"/>
    <x v="206"/>
    <x v="2"/>
    <x v="4"/>
    <n v="5054167173270"/>
    <x v="16"/>
    <x v="16"/>
    <x v="0"/>
    <n v="56.83"/>
  </r>
  <r>
    <x v="206"/>
    <x v="206"/>
    <x v="2"/>
    <x v="4"/>
    <n v="5054167173287"/>
    <x v="16"/>
    <x v="7"/>
    <x v="0"/>
    <n v="56.83"/>
  </r>
  <r>
    <x v="206"/>
    <x v="206"/>
    <x v="2"/>
    <x v="4"/>
    <n v="5054167173294"/>
    <x v="16"/>
    <x v="17"/>
    <x v="0"/>
    <n v="56.83"/>
  </r>
  <r>
    <x v="206"/>
    <x v="206"/>
    <x v="2"/>
    <x v="4"/>
    <n v="5054167173300"/>
    <x v="16"/>
    <x v="8"/>
    <x v="0"/>
    <n v="56.83"/>
  </r>
  <r>
    <x v="206"/>
    <x v="206"/>
    <x v="2"/>
    <x v="4"/>
    <n v="5054167173317"/>
    <x v="16"/>
    <x v="18"/>
    <x v="0"/>
    <n v="56.83"/>
  </r>
  <r>
    <x v="206"/>
    <x v="206"/>
    <x v="2"/>
    <x v="4"/>
    <n v="5054167173324"/>
    <x v="16"/>
    <x v="9"/>
    <x v="0"/>
    <n v="56.83"/>
  </r>
  <r>
    <x v="206"/>
    <x v="206"/>
    <x v="2"/>
    <x v="4"/>
    <n v="5054167173348"/>
    <x v="16"/>
    <x v="27"/>
    <x v="0"/>
    <n v="56.83"/>
  </r>
  <r>
    <x v="206"/>
    <x v="206"/>
    <x v="2"/>
    <x v="4"/>
    <n v="5054167173362"/>
    <x v="16"/>
    <x v="28"/>
    <x v="0"/>
    <n v="56.83"/>
  </r>
  <r>
    <x v="207"/>
    <x v="207"/>
    <x v="84"/>
    <x v="4"/>
    <n v="5054167178145"/>
    <x v="16"/>
    <x v="19"/>
    <x v="0"/>
    <n v="56.83"/>
  </r>
  <r>
    <x v="207"/>
    <x v="207"/>
    <x v="84"/>
    <x v="4"/>
    <n v="5054167178152"/>
    <x v="16"/>
    <x v="20"/>
    <x v="0"/>
    <n v="56.83"/>
  </r>
  <r>
    <x v="207"/>
    <x v="207"/>
    <x v="84"/>
    <x v="4"/>
    <n v="5054167178169"/>
    <x v="16"/>
    <x v="1"/>
    <x v="0"/>
    <n v="56.83"/>
  </r>
  <r>
    <x v="207"/>
    <x v="207"/>
    <x v="84"/>
    <x v="4"/>
    <n v="5054167178176"/>
    <x v="16"/>
    <x v="11"/>
    <x v="0"/>
    <n v="56.83"/>
  </r>
  <r>
    <x v="207"/>
    <x v="207"/>
    <x v="84"/>
    <x v="4"/>
    <n v="5054167178183"/>
    <x v="16"/>
    <x v="2"/>
    <x v="0"/>
    <n v="56.83"/>
  </r>
  <r>
    <x v="207"/>
    <x v="207"/>
    <x v="84"/>
    <x v="4"/>
    <n v="5054167178190"/>
    <x v="16"/>
    <x v="12"/>
    <x v="0"/>
    <n v="56.83"/>
  </r>
  <r>
    <x v="207"/>
    <x v="207"/>
    <x v="84"/>
    <x v="4"/>
    <n v="5054167178206"/>
    <x v="16"/>
    <x v="3"/>
    <x v="0"/>
    <n v="56.83"/>
  </r>
  <r>
    <x v="207"/>
    <x v="207"/>
    <x v="84"/>
    <x v="4"/>
    <n v="5054167178213"/>
    <x v="16"/>
    <x v="13"/>
    <x v="0"/>
    <n v="56.83"/>
  </r>
  <r>
    <x v="207"/>
    <x v="207"/>
    <x v="84"/>
    <x v="4"/>
    <n v="5054167178220"/>
    <x v="16"/>
    <x v="4"/>
    <x v="0"/>
    <n v="56.83"/>
  </r>
  <r>
    <x v="207"/>
    <x v="207"/>
    <x v="84"/>
    <x v="4"/>
    <n v="5054167178237"/>
    <x v="16"/>
    <x v="14"/>
    <x v="0"/>
    <n v="56.83"/>
  </r>
  <r>
    <x v="207"/>
    <x v="207"/>
    <x v="84"/>
    <x v="4"/>
    <n v="5054167178244"/>
    <x v="16"/>
    <x v="5"/>
    <x v="0"/>
    <n v="56.83"/>
  </r>
  <r>
    <x v="207"/>
    <x v="207"/>
    <x v="84"/>
    <x v="4"/>
    <n v="5054167178251"/>
    <x v="16"/>
    <x v="15"/>
    <x v="0"/>
    <n v="56.83"/>
  </r>
  <r>
    <x v="208"/>
    <x v="208"/>
    <x v="85"/>
    <x v="4"/>
    <n v="5054167174222"/>
    <x v="16"/>
    <x v="4"/>
    <x v="0"/>
    <n v="56.83"/>
  </r>
  <r>
    <x v="208"/>
    <x v="208"/>
    <x v="85"/>
    <x v="4"/>
    <n v="5054167174239"/>
    <x v="16"/>
    <x v="14"/>
    <x v="0"/>
    <n v="56.83"/>
  </r>
  <r>
    <x v="208"/>
    <x v="208"/>
    <x v="85"/>
    <x v="4"/>
    <n v="5054167174246"/>
    <x v="16"/>
    <x v="5"/>
    <x v="0"/>
    <n v="56.83"/>
  </r>
  <r>
    <x v="208"/>
    <x v="208"/>
    <x v="85"/>
    <x v="4"/>
    <n v="5054167174253"/>
    <x v="16"/>
    <x v="15"/>
    <x v="0"/>
    <n v="56.83"/>
  </r>
  <r>
    <x v="208"/>
    <x v="208"/>
    <x v="85"/>
    <x v="4"/>
    <n v="5054167174260"/>
    <x v="16"/>
    <x v="6"/>
    <x v="0"/>
    <n v="56.83"/>
  </r>
  <r>
    <x v="208"/>
    <x v="208"/>
    <x v="85"/>
    <x v="4"/>
    <n v="5054167174277"/>
    <x v="16"/>
    <x v="16"/>
    <x v="0"/>
    <n v="56.83"/>
  </r>
  <r>
    <x v="208"/>
    <x v="208"/>
    <x v="85"/>
    <x v="4"/>
    <n v="5054167174284"/>
    <x v="16"/>
    <x v="7"/>
    <x v="0"/>
    <n v="56.83"/>
  </r>
  <r>
    <x v="208"/>
    <x v="208"/>
    <x v="85"/>
    <x v="4"/>
    <n v="5054167174291"/>
    <x v="16"/>
    <x v="17"/>
    <x v="0"/>
    <n v="56.83"/>
  </r>
  <r>
    <x v="208"/>
    <x v="208"/>
    <x v="85"/>
    <x v="4"/>
    <n v="5054167174307"/>
    <x v="16"/>
    <x v="8"/>
    <x v="0"/>
    <n v="56.83"/>
  </r>
  <r>
    <x v="208"/>
    <x v="208"/>
    <x v="85"/>
    <x v="4"/>
    <n v="5054167174314"/>
    <x v="16"/>
    <x v="18"/>
    <x v="0"/>
    <n v="56.83"/>
  </r>
  <r>
    <x v="208"/>
    <x v="208"/>
    <x v="85"/>
    <x v="4"/>
    <n v="5054167174321"/>
    <x v="16"/>
    <x v="9"/>
    <x v="0"/>
    <n v="56.83"/>
  </r>
  <r>
    <x v="208"/>
    <x v="208"/>
    <x v="85"/>
    <x v="4"/>
    <n v="5054167174345"/>
    <x v="16"/>
    <x v="27"/>
    <x v="0"/>
    <n v="56.83"/>
  </r>
  <r>
    <x v="208"/>
    <x v="208"/>
    <x v="85"/>
    <x v="4"/>
    <n v="5054167174369"/>
    <x v="16"/>
    <x v="28"/>
    <x v="0"/>
    <n v="56.83"/>
  </r>
  <r>
    <x v="209"/>
    <x v="209"/>
    <x v="86"/>
    <x v="4"/>
    <n v="5054167175229"/>
    <x v="16"/>
    <x v="4"/>
    <x v="0"/>
    <n v="56.83"/>
  </r>
  <r>
    <x v="209"/>
    <x v="209"/>
    <x v="86"/>
    <x v="4"/>
    <n v="5054167175236"/>
    <x v="16"/>
    <x v="14"/>
    <x v="0"/>
    <n v="56.83"/>
  </r>
  <r>
    <x v="209"/>
    <x v="209"/>
    <x v="86"/>
    <x v="4"/>
    <n v="5054167175243"/>
    <x v="16"/>
    <x v="5"/>
    <x v="0"/>
    <n v="56.83"/>
  </r>
  <r>
    <x v="209"/>
    <x v="209"/>
    <x v="86"/>
    <x v="4"/>
    <n v="5054167175250"/>
    <x v="16"/>
    <x v="15"/>
    <x v="0"/>
    <n v="56.83"/>
  </r>
  <r>
    <x v="209"/>
    <x v="209"/>
    <x v="86"/>
    <x v="4"/>
    <n v="5054167175267"/>
    <x v="16"/>
    <x v="6"/>
    <x v="0"/>
    <n v="56.83"/>
  </r>
  <r>
    <x v="209"/>
    <x v="209"/>
    <x v="86"/>
    <x v="4"/>
    <n v="5054167175274"/>
    <x v="16"/>
    <x v="16"/>
    <x v="0"/>
    <n v="56.83"/>
  </r>
  <r>
    <x v="209"/>
    <x v="209"/>
    <x v="86"/>
    <x v="4"/>
    <n v="5054167175281"/>
    <x v="16"/>
    <x v="7"/>
    <x v="0"/>
    <n v="56.83"/>
  </r>
  <r>
    <x v="209"/>
    <x v="209"/>
    <x v="86"/>
    <x v="4"/>
    <n v="5054167175298"/>
    <x v="16"/>
    <x v="17"/>
    <x v="0"/>
    <n v="56.83"/>
  </r>
  <r>
    <x v="209"/>
    <x v="209"/>
    <x v="86"/>
    <x v="4"/>
    <n v="5054167175304"/>
    <x v="16"/>
    <x v="8"/>
    <x v="0"/>
    <n v="56.83"/>
  </r>
  <r>
    <x v="209"/>
    <x v="209"/>
    <x v="86"/>
    <x v="4"/>
    <n v="5054167175311"/>
    <x v="16"/>
    <x v="18"/>
    <x v="0"/>
    <n v="56.83"/>
  </r>
  <r>
    <x v="209"/>
    <x v="209"/>
    <x v="86"/>
    <x v="4"/>
    <n v="5054167175328"/>
    <x v="16"/>
    <x v="9"/>
    <x v="0"/>
    <n v="56.83"/>
  </r>
  <r>
    <x v="209"/>
    <x v="209"/>
    <x v="86"/>
    <x v="4"/>
    <n v="5054167175342"/>
    <x v="16"/>
    <x v="27"/>
    <x v="0"/>
    <n v="56.83"/>
  </r>
  <r>
    <x v="209"/>
    <x v="209"/>
    <x v="86"/>
    <x v="4"/>
    <n v="5054167175366"/>
    <x v="16"/>
    <x v="28"/>
    <x v="0"/>
    <n v="56.83"/>
  </r>
  <r>
    <x v="210"/>
    <x v="210"/>
    <x v="87"/>
    <x v="4"/>
    <n v="5054167179142"/>
    <x v="16"/>
    <x v="19"/>
    <x v="0"/>
    <n v="56.83"/>
  </r>
  <r>
    <x v="210"/>
    <x v="210"/>
    <x v="87"/>
    <x v="4"/>
    <n v="5054167179159"/>
    <x v="16"/>
    <x v="20"/>
    <x v="0"/>
    <n v="56.83"/>
  </r>
  <r>
    <x v="210"/>
    <x v="210"/>
    <x v="87"/>
    <x v="4"/>
    <n v="5054167179166"/>
    <x v="16"/>
    <x v="1"/>
    <x v="0"/>
    <n v="56.83"/>
  </r>
  <r>
    <x v="210"/>
    <x v="210"/>
    <x v="87"/>
    <x v="4"/>
    <n v="5054167179173"/>
    <x v="16"/>
    <x v="11"/>
    <x v="0"/>
    <n v="56.83"/>
  </r>
  <r>
    <x v="210"/>
    <x v="210"/>
    <x v="87"/>
    <x v="4"/>
    <n v="5054167179180"/>
    <x v="16"/>
    <x v="2"/>
    <x v="0"/>
    <n v="56.83"/>
  </r>
  <r>
    <x v="210"/>
    <x v="210"/>
    <x v="87"/>
    <x v="4"/>
    <n v="5054167179197"/>
    <x v="16"/>
    <x v="12"/>
    <x v="0"/>
    <n v="56.83"/>
  </r>
  <r>
    <x v="210"/>
    <x v="210"/>
    <x v="87"/>
    <x v="4"/>
    <n v="5054167179203"/>
    <x v="16"/>
    <x v="3"/>
    <x v="0"/>
    <n v="56.83"/>
  </r>
  <r>
    <x v="210"/>
    <x v="210"/>
    <x v="87"/>
    <x v="4"/>
    <n v="5054167179210"/>
    <x v="16"/>
    <x v="13"/>
    <x v="0"/>
    <n v="56.83"/>
  </r>
  <r>
    <x v="210"/>
    <x v="210"/>
    <x v="87"/>
    <x v="4"/>
    <n v="5054167179227"/>
    <x v="16"/>
    <x v="4"/>
    <x v="0"/>
    <n v="56.83"/>
  </r>
  <r>
    <x v="210"/>
    <x v="210"/>
    <x v="87"/>
    <x v="4"/>
    <n v="5054167179234"/>
    <x v="16"/>
    <x v="14"/>
    <x v="0"/>
    <n v="56.83"/>
  </r>
  <r>
    <x v="210"/>
    <x v="210"/>
    <x v="87"/>
    <x v="4"/>
    <n v="5054167179241"/>
    <x v="16"/>
    <x v="5"/>
    <x v="0"/>
    <n v="56.83"/>
  </r>
  <r>
    <x v="210"/>
    <x v="210"/>
    <x v="87"/>
    <x v="4"/>
    <n v="5054167179258"/>
    <x v="16"/>
    <x v="15"/>
    <x v="0"/>
    <n v="56.83"/>
  </r>
  <r>
    <x v="211"/>
    <x v="211"/>
    <x v="68"/>
    <x v="4"/>
    <n v="5054167176226"/>
    <x v="16"/>
    <x v="4"/>
    <x v="0"/>
    <n v="56.83"/>
  </r>
  <r>
    <x v="211"/>
    <x v="211"/>
    <x v="68"/>
    <x v="4"/>
    <n v="5054167176233"/>
    <x v="16"/>
    <x v="14"/>
    <x v="0"/>
    <n v="56.83"/>
  </r>
  <r>
    <x v="211"/>
    <x v="211"/>
    <x v="68"/>
    <x v="4"/>
    <n v="5054167176240"/>
    <x v="16"/>
    <x v="5"/>
    <x v="0"/>
    <n v="56.83"/>
  </r>
  <r>
    <x v="211"/>
    <x v="211"/>
    <x v="68"/>
    <x v="4"/>
    <n v="5054167176257"/>
    <x v="16"/>
    <x v="15"/>
    <x v="0"/>
    <n v="56.83"/>
  </r>
  <r>
    <x v="211"/>
    <x v="211"/>
    <x v="68"/>
    <x v="4"/>
    <n v="5054167176264"/>
    <x v="16"/>
    <x v="6"/>
    <x v="0"/>
    <n v="56.83"/>
  </r>
  <r>
    <x v="211"/>
    <x v="211"/>
    <x v="68"/>
    <x v="4"/>
    <n v="5054167176271"/>
    <x v="16"/>
    <x v="16"/>
    <x v="0"/>
    <n v="56.83"/>
  </r>
  <r>
    <x v="211"/>
    <x v="211"/>
    <x v="68"/>
    <x v="4"/>
    <n v="5054167176288"/>
    <x v="16"/>
    <x v="7"/>
    <x v="0"/>
    <n v="56.83"/>
  </r>
  <r>
    <x v="211"/>
    <x v="211"/>
    <x v="68"/>
    <x v="4"/>
    <n v="5054167176295"/>
    <x v="16"/>
    <x v="17"/>
    <x v="0"/>
    <n v="56.83"/>
  </r>
  <r>
    <x v="211"/>
    <x v="211"/>
    <x v="68"/>
    <x v="4"/>
    <n v="5054167176301"/>
    <x v="16"/>
    <x v="8"/>
    <x v="0"/>
    <n v="56.83"/>
  </r>
  <r>
    <x v="211"/>
    <x v="211"/>
    <x v="68"/>
    <x v="4"/>
    <n v="5054167176318"/>
    <x v="16"/>
    <x v="18"/>
    <x v="0"/>
    <n v="56.83"/>
  </r>
  <r>
    <x v="211"/>
    <x v="211"/>
    <x v="68"/>
    <x v="4"/>
    <n v="5054167176325"/>
    <x v="16"/>
    <x v="9"/>
    <x v="0"/>
    <n v="56.83"/>
  </r>
  <r>
    <x v="211"/>
    <x v="211"/>
    <x v="68"/>
    <x v="4"/>
    <n v="5054167176349"/>
    <x v="16"/>
    <x v="27"/>
    <x v="0"/>
    <n v="56.83"/>
  </r>
  <r>
    <x v="211"/>
    <x v="211"/>
    <x v="68"/>
    <x v="4"/>
    <n v="5054167176363"/>
    <x v="16"/>
    <x v="28"/>
    <x v="0"/>
    <n v="56.83"/>
  </r>
  <r>
    <x v="212"/>
    <x v="212"/>
    <x v="88"/>
    <x v="4"/>
    <n v="5054167177223"/>
    <x v="16"/>
    <x v="4"/>
    <x v="0"/>
    <n v="56.83"/>
  </r>
  <r>
    <x v="212"/>
    <x v="212"/>
    <x v="88"/>
    <x v="4"/>
    <n v="5054167177230"/>
    <x v="16"/>
    <x v="14"/>
    <x v="0"/>
    <n v="56.83"/>
  </r>
  <r>
    <x v="212"/>
    <x v="212"/>
    <x v="88"/>
    <x v="4"/>
    <n v="5054167177247"/>
    <x v="16"/>
    <x v="5"/>
    <x v="0"/>
    <n v="56.83"/>
  </r>
  <r>
    <x v="212"/>
    <x v="212"/>
    <x v="88"/>
    <x v="4"/>
    <n v="5054167177254"/>
    <x v="16"/>
    <x v="15"/>
    <x v="0"/>
    <n v="56.83"/>
  </r>
  <r>
    <x v="212"/>
    <x v="212"/>
    <x v="88"/>
    <x v="4"/>
    <n v="5054167177261"/>
    <x v="16"/>
    <x v="6"/>
    <x v="0"/>
    <n v="56.83"/>
  </r>
  <r>
    <x v="212"/>
    <x v="212"/>
    <x v="88"/>
    <x v="4"/>
    <n v="5054167177278"/>
    <x v="16"/>
    <x v="16"/>
    <x v="0"/>
    <n v="56.83"/>
  </r>
  <r>
    <x v="212"/>
    <x v="212"/>
    <x v="88"/>
    <x v="4"/>
    <n v="5054167177285"/>
    <x v="16"/>
    <x v="7"/>
    <x v="0"/>
    <n v="56.83"/>
  </r>
  <r>
    <x v="212"/>
    <x v="212"/>
    <x v="88"/>
    <x v="4"/>
    <n v="5054167177292"/>
    <x v="16"/>
    <x v="17"/>
    <x v="0"/>
    <n v="56.83"/>
  </r>
  <r>
    <x v="212"/>
    <x v="212"/>
    <x v="88"/>
    <x v="4"/>
    <n v="5054167177308"/>
    <x v="16"/>
    <x v="8"/>
    <x v="0"/>
    <n v="56.83"/>
  </r>
  <r>
    <x v="212"/>
    <x v="212"/>
    <x v="88"/>
    <x v="4"/>
    <n v="5054167177315"/>
    <x v="16"/>
    <x v="18"/>
    <x v="0"/>
    <n v="56.83"/>
  </r>
  <r>
    <x v="212"/>
    <x v="212"/>
    <x v="88"/>
    <x v="4"/>
    <n v="5054167177322"/>
    <x v="16"/>
    <x v="9"/>
    <x v="0"/>
    <n v="56.83"/>
  </r>
  <r>
    <x v="212"/>
    <x v="212"/>
    <x v="88"/>
    <x v="4"/>
    <n v="5054167177346"/>
    <x v="16"/>
    <x v="27"/>
    <x v="0"/>
    <n v="56.83"/>
  </r>
  <r>
    <x v="212"/>
    <x v="212"/>
    <x v="88"/>
    <x v="4"/>
    <n v="5054167177360"/>
    <x v="16"/>
    <x v="28"/>
    <x v="0"/>
    <n v="56.83"/>
  </r>
  <r>
    <x v="213"/>
    <x v="213"/>
    <x v="89"/>
    <x v="4"/>
    <n v="5054167180148"/>
    <x v="16"/>
    <x v="19"/>
    <x v="0"/>
    <n v="56.83"/>
  </r>
  <r>
    <x v="213"/>
    <x v="213"/>
    <x v="89"/>
    <x v="4"/>
    <n v="5054167180155"/>
    <x v="16"/>
    <x v="20"/>
    <x v="0"/>
    <n v="56.83"/>
  </r>
  <r>
    <x v="213"/>
    <x v="213"/>
    <x v="89"/>
    <x v="4"/>
    <n v="5054167180162"/>
    <x v="16"/>
    <x v="1"/>
    <x v="0"/>
    <n v="56.83"/>
  </r>
  <r>
    <x v="213"/>
    <x v="213"/>
    <x v="89"/>
    <x v="4"/>
    <n v="5054167180179"/>
    <x v="16"/>
    <x v="11"/>
    <x v="0"/>
    <n v="56.83"/>
  </r>
  <r>
    <x v="213"/>
    <x v="213"/>
    <x v="89"/>
    <x v="4"/>
    <n v="5054167180186"/>
    <x v="16"/>
    <x v="2"/>
    <x v="0"/>
    <n v="56.83"/>
  </r>
  <r>
    <x v="213"/>
    <x v="213"/>
    <x v="89"/>
    <x v="4"/>
    <n v="5054167180193"/>
    <x v="16"/>
    <x v="12"/>
    <x v="0"/>
    <n v="56.83"/>
  </r>
  <r>
    <x v="213"/>
    <x v="213"/>
    <x v="89"/>
    <x v="4"/>
    <n v="5054167180209"/>
    <x v="16"/>
    <x v="3"/>
    <x v="0"/>
    <n v="56.83"/>
  </r>
  <r>
    <x v="213"/>
    <x v="213"/>
    <x v="89"/>
    <x v="4"/>
    <n v="5054167180216"/>
    <x v="16"/>
    <x v="13"/>
    <x v="0"/>
    <n v="56.83"/>
  </r>
  <r>
    <x v="213"/>
    <x v="213"/>
    <x v="89"/>
    <x v="4"/>
    <n v="5054167180223"/>
    <x v="16"/>
    <x v="4"/>
    <x v="0"/>
    <n v="56.83"/>
  </r>
  <r>
    <x v="213"/>
    <x v="213"/>
    <x v="89"/>
    <x v="4"/>
    <n v="5054167180230"/>
    <x v="16"/>
    <x v="14"/>
    <x v="0"/>
    <n v="56.83"/>
  </r>
  <r>
    <x v="213"/>
    <x v="213"/>
    <x v="89"/>
    <x v="4"/>
    <n v="5054167180247"/>
    <x v="16"/>
    <x v="5"/>
    <x v="0"/>
    <n v="56.83"/>
  </r>
  <r>
    <x v="213"/>
    <x v="213"/>
    <x v="89"/>
    <x v="4"/>
    <n v="5054167180254"/>
    <x v="16"/>
    <x v="15"/>
    <x v="0"/>
    <n v="56.83"/>
  </r>
  <r>
    <x v="214"/>
    <x v="214"/>
    <x v="2"/>
    <x v="9"/>
    <n v="5050973669112"/>
    <x v="21"/>
    <x v="10"/>
    <x v="0"/>
    <n v="9"/>
  </r>
  <r>
    <x v="214"/>
    <x v="214"/>
    <x v="2"/>
    <x v="9"/>
    <n v="5050973669129"/>
    <x v="21"/>
    <x v="25"/>
    <x v="0"/>
    <n v="9"/>
  </r>
  <r>
    <x v="215"/>
    <x v="215"/>
    <x v="90"/>
    <x v="9"/>
    <n v="5054167240118"/>
    <x v="23"/>
    <x v="10"/>
    <x v="0"/>
    <n v="6"/>
  </r>
  <r>
    <x v="216"/>
    <x v="216"/>
    <x v="91"/>
    <x v="9"/>
    <n v="5054167241115"/>
    <x v="23"/>
    <x v="10"/>
    <x v="0"/>
    <n v="6"/>
  </r>
  <r>
    <x v="217"/>
    <x v="217"/>
    <x v="92"/>
    <x v="4"/>
    <n v="5054167162168"/>
    <x v="3"/>
    <x v="1"/>
    <x v="0"/>
    <n v="49.08"/>
  </r>
  <r>
    <x v="217"/>
    <x v="217"/>
    <x v="92"/>
    <x v="4"/>
    <n v="5054167162175"/>
    <x v="3"/>
    <x v="11"/>
    <x v="0"/>
    <n v="49.08"/>
  </r>
  <r>
    <x v="217"/>
    <x v="217"/>
    <x v="92"/>
    <x v="4"/>
    <n v="5054167162182"/>
    <x v="3"/>
    <x v="2"/>
    <x v="0"/>
    <n v="49.08"/>
  </r>
  <r>
    <x v="217"/>
    <x v="217"/>
    <x v="92"/>
    <x v="4"/>
    <n v="5054167162199"/>
    <x v="3"/>
    <x v="12"/>
    <x v="0"/>
    <n v="49.08"/>
  </r>
  <r>
    <x v="217"/>
    <x v="217"/>
    <x v="92"/>
    <x v="4"/>
    <n v="5054167162205"/>
    <x v="3"/>
    <x v="3"/>
    <x v="0"/>
    <n v="49.08"/>
  </r>
  <r>
    <x v="217"/>
    <x v="217"/>
    <x v="92"/>
    <x v="4"/>
    <n v="5054167162212"/>
    <x v="3"/>
    <x v="13"/>
    <x v="0"/>
    <n v="49.08"/>
  </r>
  <r>
    <x v="217"/>
    <x v="217"/>
    <x v="92"/>
    <x v="4"/>
    <n v="5054167162229"/>
    <x v="3"/>
    <x v="4"/>
    <x v="0"/>
    <n v="49.08"/>
  </r>
  <r>
    <x v="217"/>
    <x v="217"/>
    <x v="92"/>
    <x v="4"/>
    <n v="5054167162236"/>
    <x v="3"/>
    <x v="14"/>
    <x v="0"/>
    <n v="49.08"/>
  </r>
  <r>
    <x v="217"/>
    <x v="217"/>
    <x v="92"/>
    <x v="4"/>
    <n v="5054167162243"/>
    <x v="3"/>
    <x v="5"/>
    <x v="0"/>
    <n v="49.08"/>
  </r>
  <r>
    <x v="217"/>
    <x v="217"/>
    <x v="92"/>
    <x v="4"/>
    <n v="5054167162250"/>
    <x v="3"/>
    <x v="15"/>
    <x v="0"/>
    <n v="49.08"/>
  </r>
  <r>
    <x v="217"/>
    <x v="217"/>
    <x v="92"/>
    <x v="4"/>
    <n v="5054167162267"/>
    <x v="3"/>
    <x v="6"/>
    <x v="0"/>
    <n v="49.08"/>
  </r>
  <r>
    <x v="217"/>
    <x v="217"/>
    <x v="92"/>
    <x v="4"/>
    <n v="5054167162274"/>
    <x v="3"/>
    <x v="16"/>
    <x v="0"/>
    <n v="49.08"/>
  </r>
  <r>
    <x v="217"/>
    <x v="217"/>
    <x v="92"/>
    <x v="4"/>
    <n v="5054167162281"/>
    <x v="3"/>
    <x v="7"/>
    <x v="0"/>
    <n v="49.08"/>
  </r>
  <r>
    <x v="217"/>
    <x v="217"/>
    <x v="92"/>
    <x v="4"/>
    <n v="5054167162298"/>
    <x v="3"/>
    <x v="17"/>
    <x v="0"/>
    <n v="49.08"/>
  </r>
  <r>
    <x v="217"/>
    <x v="217"/>
    <x v="92"/>
    <x v="4"/>
    <n v="5054167162304"/>
    <x v="3"/>
    <x v="8"/>
    <x v="0"/>
    <n v="49.08"/>
  </r>
  <r>
    <x v="217"/>
    <x v="217"/>
    <x v="92"/>
    <x v="4"/>
    <n v="5054167162311"/>
    <x v="3"/>
    <x v="18"/>
    <x v="0"/>
    <n v="49.08"/>
  </r>
  <r>
    <x v="217"/>
    <x v="217"/>
    <x v="92"/>
    <x v="4"/>
    <n v="5054167162328"/>
    <x v="3"/>
    <x v="9"/>
    <x v="0"/>
    <n v="49.08"/>
  </r>
  <r>
    <x v="218"/>
    <x v="218"/>
    <x v="93"/>
    <x v="4"/>
    <n v="5054167165169"/>
    <x v="4"/>
    <x v="1"/>
    <x v="0"/>
    <n v="51.66"/>
  </r>
  <r>
    <x v="218"/>
    <x v="218"/>
    <x v="93"/>
    <x v="4"/>
    <n v="5054167165176"/>
    <x v="4"/>
    <x v="11"/>
    <x v="0"/>
    <n v="51.66"/>
  </r>
  <r>
    <x v="218"/>
    <x v="218"/>
    <x v="93"/>
    <x v="4"/>
    <n v="5054167165183"/>
    <x v="4"/>
    <x v="2"/>
    <x v="0"/>
    <n v="51.66"/>
  </r>
  <r>
    <x v="218"/>
    <x v="218"/>
    <x v="93"/>
    <x v="4"/>
    <n v="5054167165190"/>
    <x v="4"/>
    <x v="12"/>
    <x v="0"/>
    <n v="51.66"/>
  </r>
  <r>
    <x v="218"/>
    <x v="218"/>
    <x v="93"/>
    <x v="4"/>
    <n v="5054167165206"/>
    <x v="4"/>
    <x v="3"/>
    <x v="0"/>
    <n v="51.66"/>
  </r>
  <r>
    <x v="218"/>
    <x v="218"/>
    <x v="93"/>
    <x v="4"/>
    <n v="5054167165213"/>
    <x v="4"/>
    <x v="13"/>
    <x v="0"/>
    <n v="51.66"/>
  </r>
  <r>
    <x v="218"/>
    <x v="218"/>
    <x v="93"/>
    <x v="4"/>
    <n v="5054167165220"/>
    <x v="4"/>
    <x v="4"/>
    <x v="0"/>
    <n v="51.66"/>
  </r>
  <r>
    <x v="218"/>
    <x v="218"/>
    <x v="93"/>
    <x v="4"/>
    <n v="5054167165237"/>
    <x v="4"/>
    <x v="14"/>
    <x v="0"/>
    <n v="51.66"/>
  </r>
  <r>
    <x v="218"/>
    <x v="218"/>
    <x v="93"/>
    <x v="4"/>
    <n v="5054167165244"/>
    <x v="4"/>
    <x v="5"/>
    <x v="0"/>
    <n v="51.66"/>
  </r>
  <r>
    <x v="218"/>
    <x v="218"/>
    <x v="93"/>
    <x v="4"/>
    <n v="5054167165251"/>
    <x v="4"/>
    <x v="15"/>
    <x v="0"/>
    <n v="51.66"/>
  </r>
  <r>
    <x v="218"/>
    <x v="218"/>
    <x v="93"/>
    <x v="4"/>
    <n v="5054167165268"/>
    <x v="4"/>
    <x v="6"/>
    <x v="0"/>
    <n v="51.66"/>
  </r>
  <r>
    <x v="218"/>
    <x v="218"/>
    <x v="93"/>
    <x v="4"/>
    <n v="5054167165275"/>
    <x v="4"/>
    <x v="16"/>
    <x v="0"/>
    <n v="51.66"/>
  </r>
  <r>
    <x v="218"/>
    <x v="218"/>
    <x v="93"/>
    <x v="4"/>
    <n v="5054167165282"/>
    <x v="4"/>
    <x v="7"/>
    <x v="0"/>
    <n v="51.66"/>
  </r>
  <r>
    <x v="218"/>
    <x v="218"/>
    <x v="93"/>
    <x v="4"/>
    <n v="5054167165299"/>
    <x v="4"/>
    <x v="17"/>
    <x v="0"/>
    <n v="51.66"/>
  </r>
  <r>
    <x v="218"/>
    <x v="218"/>
    <x v="93"/>
    <x v="4"/>
    <n v="5054167165305"/>
    <x v="4"/>
    <x v="8"/>
    <x v="0"/>
    <n v="51.66"/>
  </r>
  <r>
    <x v="218"/>
    <x v="218"/>
    <x v="93"/>
    <x v="4"/>
    <n v="5054167165312"/>
    <x v="4"/>
    <x v="18"/>
    <x v="0"/>
    <n v="51.66"/>
  </r>
  <r>
    <x v="218"/>
    <x v="218"/>
    <x v="93"/>
    <x v="4"/>
    <n v="5054167165329"/>
    <x v="4"/>
    <x v="9"/>
    <x v="0"/>
    <n v="51.66"/>
  </r>
  <r>
    <x v="219"/>
    <x v="219"/>
    <x v="94"/>
    <x v="4"/>
    <n v="5050973715161"/>
    <x v="3"/>
    <x v="1"/>
    <x v="0"/>
    <n v="49.08"/>
  </r>
  <r>
    <x v="219"/>
    <x v="219"/>
    <x v="94"/>
    <x v="4"/>
    <n v="5050973715178"/>
    <x v="3"/>
    <x v="11"/>
    <x v="0"/>
    <n v="49.08"/>
  </r>
  <r>
    <x v="219"/>
    <x v="219"/>
    <x v="94"/>
    <x v="4"/>
    <n v="5050973715185"/>
    <x v="3"/>
    <x v="2"/>
    <x v="0"/>
    <n v="49.08"/>
  </r>
  <r>
    <x v="219"/>
    <x v="219"/>
    <x v="94"/>
    <x v="4"/>
    <n v="5050973715192"/>
    <x v="3"/>
    <x v="12"/>
    <x v="0"/>
    <n v="49.08"/>
  </r>
  <r>
    <x v="219"/>
    <x v="219"/>
    <x v="94"/>
    <x v="4"/>
    <n v="5050973715208"/>
    <x v="3"/>
    <x v="3"/>
    <x v="0"/>
    <n v="49.08"/>
  </r>
  <r>
    <x v="219"/>
    <x v="219"/>
    <x v="94"/>
    <x v="4"/>
    <n v="5050973715215"/>
    <x v="3"/>
    <x v="13"/>
    <x v="0"/>
    <n v="49.08"/>
  </r>
  <r>
    <x v="219"/>
    <x v="219"/>
    <x v="94"/>
    <x v="4"/>
    <n v="5050973715222"/>
    <x v="3"/>
    <x v="4"/>
    <x v="0"/>
    <n v="49.08"/>
  </r>
  <r>
    <x v="219"/>
    <x v="219"/>
    <x v="94"/>
    <x v="4"/>
    <n v="5050973715239"/>
    <x v="3"/>
    <x v="14"/>
    <x v="0"/>
    <n v="49.08"/>
  </r>
  <r>
    <x v="219"/>
    <x v="219"/>
    <x v="94"/>
    <x v="4"/>
    <n v="5050973715246"/>
    <x v="3"/>
    <x v="5"/>
    <x v="0"/>
    <n v="49.08"/>
  </r>
  <r>
    <x v="219"/>
    <x v="219"/>
    <x v="94"/>
    <x v="4"/>
    <n v="5050973715253"/>
    <x v="3"/>
    <x v="15"/>
    <x v="0"/>
    <n v="49.08"/>
  </r>
  <r>
    <x v="219"/>
    <x v="219"/>
    <x v="94"/>
    <x v="4"/>
    <n v="5050973715260"/>
    <x v="3"/>
    <x v="6"/>
    <x v="0"/>
    <n v="49.08"/>
  </r>
  <r>
    <x v="219"/>
    <x v="219"/>
    <x v="94"/>
    <x v="4"/>
    <n v="5050973715277"/>
    <x v="3"/>
    <x v="16"/>
    <x v="0"/>
    <n v="49.08"/>
  </r>
  <r>
    <x v="219"/>
    <x v="219"/>
    <x v="94"/>
    <x v="4"/>
    <n v="5050973715284"/>
    <x v="3"/>
    <x v="7"/>
    <x v="0"/>
    <n v="49.08"/>
  </r>
  <r>
    <x v="219"/>
    <x v="219"/>
    <x v="94"/>
    <x v="4"/>
    <n v="5050973715291"/>
    <x v="3"/>
    <x v="17"/>
    <x v="0"/>
    <n v="49.08"/>
  </r>
  <r>
    <x v="219"/>
    <x v="219"/>
    <x v="94"/>
    <x v="4"/>
    <n v="5050973715307"/>
    <x v="3"/>
    <x v="8"/>
    <x v="0"/>
    <n v="49.08"/>
  </r>
  <r>
    <x v="219"/>
    <x v="219"/>
    <x v="94"/>
    <x v="4"/>
    <n v="5050973715314"/>
    <x v="3"/>
    <x v="18"/>
    <x v="0"/>
    <n v="49.08"/>
  </r>
  <r>
    <x v="219"/>
    <x v="219"/>
    <x v="94"/>
    <x v="4"/>
    <n v="5050973715321"/>
    <x v="3"/>
    <x v="9"/>
    <x v="0"/>
    <n v="49.08"/>
  </r>
  <r>
    <x v="220"/>
    <x v="220"/>
    <x v="94"/>
    <x v="4"/>
    <n v="5054167043160"/>
    <x v="3"/>
    <x v="1"/>
    <x v="0"/>
    <n v="49.08"/>
  </r>
  <r>
    <x v="220"/>
    <x v="220"/>
    <x v="94"/>
    <x v="4"/>
    <n v="5054167043177"/>
    <x v="3"/>
    <x v="11"/>
    <x v="0"/>
    <n v="49.08"/>
  </r>
  <r>
    <x v="220"/>
    <x v="220"/>
    <x v="94"/>
    <x v="4"/>
    <n v="5054167043184"/>
    <x v="3"/>
    <x v="2"/>
    <x v="0"/>
    <n v="49.08"/>
  </r>
  <r>
    <x v="220"/>
    <x v="220"/>
    <x v="94"/>
    <x v="4"/>
    <n v="5054167043191"/>
    <x v="3"/>
    <x v="12"/>
    <x v="0"/>
    <n v="49.08"/>
  </r>
  <r>
    <x v="220"/>
    <x v="220"/>
    <x v="94"/>
    <x v="4"/>
    <n v="5054167043207"/>
    <x v="3"/>
    <x v="3"/>
    <x v="0"/>
    <n v="49.08"/>
  </r>
  <r>
    <x v="220"/>
    <x v="220"/>
    <x v="94"/>
    <x v="4"/>
    <n v="5054167043214"/>
    <x v="3"/>
    <x v="13"/>
    <x v="0"/>
    <n v="49.08"/>
  </r>
  <r>
    <x v="220"/>
    <x v="220"/>
    <x v="94"/>
    <x v="4"/>
    <n v="5054167043221"/>
    <x v="3"/>
    <x v="4"/>
    <x v="0"/>
    <n v="49.08"/>
  </r>
  <r>
    <x v="220"/>
    <x v="220"/>
    <x v="94"/>
    <x v="4"/>
    <n v="5054167043238"/>
    <x v="3"/>
    <x v="14"/>
    <x v="0"/>
    <n v="49.08"/>
  </r>
  <r>
    <x v="220"/>
    <x v="220"/>
    <x v="94"/>
    <x v="4"/>
    <n v="5054167043245"/>
    <x v="3"/>
    <x v="5"/>
    <x v="0"/>
    <n v="49.08"/>
  </r>
  <r>
    <x v="220"/>
    <x v="220"/>
    <x v="94"/>
    <x v="4"/>
    <n v="5054167043252"/>
    <x v="3"/>
    <x v="15"/>
    <x v="0"/>
    <n v="49.08"/>
  </r>
  <r>
    <x v="220"/>
    <x v="220"/>
    <x v="94"/>
    <x v="4"/>
    <n v="5054167043269"/>
    <x v="3"/>
    <x v="6"/>
    <x v="0"/>
    <n v="49.08"/>
  </r>
  <r>
    <x v="220"/>
    <x v="220"/>
    <x v="94"/>
    <x v="4"/>
    <n v="5054167043276"/>
    <x v="3"/>
    <x v="16"/>
    <x v="0"/>
    <n v="49.08"/>
  </r>
  <r>
    <x v="220"/>
    <x v="220"/>
    <x v="94"/>
    <x v="4"/>
    <n v="5054167043283"/>
    <x v="3"/>
    <x v="7"/>
    <x v="0"/>
    <n v="49.08"/>
  </r>
  <r>
    <x v="220"/>
    <x v="220"/>
    <x v="94"/>
    <x v="4"/>
    <n v="5054167043290"/>
    <x v="3"/>
    <x v="17"/>
    <x v="0"/>
    <n v="49.08"/>
  </r>
  <r>
    <x v="220"/>
    <x v="220"/>
    <x v="94"/>
    <x v="4"/>
    <n v="5054167043306"/>
    <x v="3"/>
    <x v="8"/>
    <x v="0"/>
    <n v="49.08"/>
  </r>
  <r>
    <x v="220"/>
    <x v="220"/>
    <x v="94"/>
    <x v="4"/>
    <n v="5054167043313"/>
    <x v="3"/>
    <x v="18"/>
    <x v="0"/>
    <n v="49.08"/>
  </r>
  <r>
    <x v="220"/>
    <x v="220"/>
    <x v="94"/>
    <x v="4"/>
    <n v="5054167043320"/>
    <x v="3"/>
    <x v="9"/>
    <x v="0"/>
    <n v="49.08"/>
  </r>
  <r>
    <x v="221"/>
    <x v="221"/>
    <x v="95"/>
    <x v="4"/>
    <n v="5054167161178"/>
    <x v="3"/>
    <x v="11"/>
    <x v="0"/>
    <n v="49.08"/>
  </r>
  <r>
    <x v="221"/>
    <x v="221"/>
    <x v="95"/>
    <x v="4"/>
    <n v="5054167161185"/>
    <x v="3"/>
    <x v="2"/>
    <x v="0"/>
    <n v="49.08"/>
  </r>
  <r>
    <x v="221"/>
    <x v="221"/>
    <x v="95"/>
    <x v="4"/>
    <n v="5054167161192"/>
    <x v="3"/>
    <x v="12"/>
    <x v="0"/>
    <n v="49.08"/>
  </r>
  <r>
    <x v="221"/>
    <x v="221"/>
    <x v="95"/>
    <x v="4"/>
    <n v="5054167161208"/>
    <x v="3"/>
    <x v="3"/>
    <x v="0"/>
    <n v="49.08"/>
  </r>
  <r>
    <x v="221"/>
    <x v="221"/>
    <x v="95"/>
    <x v="4"/>
    <n v="5054167161215"/>
    <x v="3"/>
    <x v="13"/>
    <x v="0"/>
    <n v="49.08"/>
  </r>
  <r>
    <x v="221"/>
    <x v="221"/>
    <x v="95"/>
    <x v="4"/>
    <n v="5054167161222"/>
    <x v="3"/>
    <x v="4"/>
    <x v="0"/>
    <n v="49.08"/>
  </r>
  <r>
    <x v="221"/>
    <x v="221"/>
    <x v="95"/>
    <x v="4"/>
    <n v="5054167161239"/>
    <x v="3"/>
    <x v="14"/>
    <x v="0"/>
    <n v="49.08"/>
  </r>
  <r>
    <x v="221"/>
    <x v="221"/>
    <x v="95"/>
    <x v="4"/>
    <n v="5054167161246"/>
    <x v="3"/>
    <x v="5"/>
    <x v="0"/>
    <n v="49.08"/>
  </r>
  <r>
    <x v="221"/>
    <x v="221"/>
    <x v="95"/>
    <x v="4"/>
    <n v="5054167161253"/>
    <x v="3"/>
    <x v="15"/>
    <x v="0"/>
    <n v="49.08"/>
  </r>
  <r>
    <x v="221"/>
    <x v="221"/>
    <x v="95"/>
    <x v="4"/>
    <n v="5054167161260"/>
    <x v="3"/>
    <x v="6"/>
    <x v="0"/>
    <n v="49.08"/>
  </r>
  <r>
    <x v="221"/>
    <x v="221"/>
    <x v="95"/>
    <x v="4"/>
    <n v="5054167161277"/>
    <x v="3"/>
    <x v="16"/>
    <x v="0"/>
    <n v="49.08"/>
  </r>
  <r>
    <x v="221"/>
    <x v="221"/>
    <x v="95"/>
    <x v="4"/>
    <n v="5054167161284"/>
    <x v="3"/>
    <x v="7"/>
    <x v="0"/>
    <n v="49.08"/>
  </r>
  <r>
    <x v="221"/>
    <x v="221"/>
    <x v="95"/>
    <x v="4"/>
    <n v="5054167161291"/>
    <x v="3"/>
    <x v="17"/>
    <x v="0"/>
    <n v="49.08"/>
  </r>
  <r>
    <x v="221"/>
    <x v="221"/>
    <x v="95"/>
    <x v="4"/>
    <n v="5054167161307"/>
    <x v="3"/>
    <x v="8"/>
    <x v="0"/>
    <n v="49.08"/>
  </r>
  <r>
    <x v="221"/>
    <x v="221"/>
    <x v="95"/>
    <x v="4"/>
    <n v="5054167161314"/>
    <x v="3"/>
    <x v="18"/>
    <x v="0"/>
    <n v="49.08"/>
  </r>
  <r>
    <x v="221"/>
    <x v="221"/>
    <x v="95"/>
    <x v="4"/>
    <n v="5054167161321"/>
    <x v="3"/>
    <x v="9"/>
    <x v="0"/>
    <n v="49.08"/>
  </r>
  <r>
    <x v="222"/>
    <x v="222"/>
    <x v="96"/>
    <x v="11"/>
    <m/>
    <x v="39"/>
    <x v="3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>
  <location ref="A12:AJ237" firstHeaderRow="1" firstDataRow="2" firstDataCol="5" rowPageCount="1" colPageCount="1"/>
  <pivotFields count="9">
    <pivotField axis="axisRow" compact="0" outline="0" subtotalTop="0" showAll="0" includeNewItemsInFilter="1" defaultSubtotal="0">
      <items count="228">
        <item x="221"/>
        <item x="217"/>
        <item x="106"/>
        <item x="107"/>
        <item x="218"/>
        <item x="111"/>
        <item x="202"/>
        <item x="203"/>
        <item x="197"/>
        <item x="196"/>
        <item x="198"/>
        <item x="199"/>
        <item x="206"/>
        <item x="208"/>
        <item x="209"/>
        <item x="211"/>
        <item x="212"/>
        <item x="207"/>
        <item x="210"/>
        <item x="213"/>
        <item x="171"/>
        <item x="166"/>
        <item x="165"/>
        <item x="168"/>
        <item x="167"/>
        <item x="8"/>
        <item x="52"/>
        <item x="53"/>
        <item x="55"/>
        <item x="54"/>
        <item x="61"/>
        <item x="63"/>
        <item x="62"/>
        <item x="59"/>
        <item x="58"/>
        <item x="57"/>
        <item x="50"/>
        <item x="51"/>
        <item x="49"/>
        <item x="48"/>
        <item x="47"/>
        <item x="43"/>
        <item x="45"/>
        <item x="44"/>
        <item x="7"/>
        <item x="114"/>
        <item x="115"/>
        <item x="145"/>
        <item x="126"/>
        <item x="131"/>
        <item x="161"/>
        <item x="155"/>
        <item x="175"/>
        <item x="174"/>
        <item x="164"/>
        <item x="163"/>
        <item x="204"/>
        <item x="205"/>
        <item x="215"/>
        <item x="216"/>
        <item x="189"/>
        <item x="193"/>
        <item x="125"/>
        <item x="120"/>
        <item x="144"/>
        <item x="138"/>
        <item x="78"/>
        <item x="91"/>
        <item x="90"/>
        <item x="89"/>
        <item x="83"/>
        <item x="84"/>
        <item x="74"/>
        <item x="77"/>
        <item m="1" x="227"/>
        <item x="88"/>
        <item x="87"/>
        <item x="86"/>
        <item x="85"/>
        <item x="150"/>
        <item x="148"/>
        <item x="23"/>
        <item x="24"/>
        <item x="19"/>
        <item x="20"/>
        <item x="35"/>
        <item x="36"/>
        <item x="31"/>
        <item x="32"/>
        <item x="28"/>
        <item x="152"/>
        <item x="140"/>
        <item x="154"/>
        <item x="181"/>
        <item x="146"/>
        <item x="149"/>
        <item x="185"/>
        <item x="147"/>
        <item x="184"/>
        <item x="21"/>
        <item x="22"/>
        <item x="17"/>
        <item x="18"/>
        <item x="33"/>
        <item x="34"/>
        <item x="29"/>
        <item x="30"/>
        <item x="27"/>
        <item x="151"/>
        <item x="139"/>
        <item x="153"/>
        <item x="183"/>
        <item x="116"/>
        <item x="76"/>
        <item x="92"/>
        <item m="1" x="226"/>
        <item x="75"/>
        <item x="113"/>
        <item x="0"/>
        <item x="1"/>
        <item x="2"/>
        <item x="3"/>
        <item x="4"/>
        <item x="5"/>
        <item x="6"/>
        <item m="1" x="224"/>
        <item x="10"/>
        <item x="11"/>
        <item x="12"/>
        <item m="1" x="223"/>
        <item x="14"/>
        <item x="15"/>
        <item x="16"/>
        <item x="25"/>
        <item x="37"/>
        <item x="38"/>
        <item x="39"/>
        <item x="40"/>
        <item x="41"/>
        <item x="42"/>
        <item x="46"/>
        <item x="56"/>
        <item x="60"/>
        <item x="64"/>
        <item x="65"/>
        <item x="66"/>
        <item x="67"/>
        <item x="68"/>
        <item x="69"/>
        <item x="70"/>
        <item x="71"/>
        <item x="72"/>
        <item x="73"/>
        <item x="8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8"/>
        <item x="109"/>
        <item x="110"/>
        <item x="112"/>
        <item x="117"/>
        <item x="118"/>
        <item x="119"/>
        <item x="121"/>
        <item m="1" x="225"/>
        <item x="123"/>
        <item x="124"/>
        <item x="127"/>
        <item x="128"/>
        <item x="129"/>
        <item x="130"/>
        <item x="132"/>
        <item x="133"/>
        <item x="134"/>
        <item x="135"/>
        <item x="136"/>
        <item x="137"/>
        <item x="141"/>
        <item x="142"/>
        <item x="143"/>
        <item x="156"/>
        <item x="157"/>
        <item x="158"/>
        <item x="159"/>
        <item x="160"/>
        <item x="162"/>
        <item x="169"/>
        <item x="170"/>
        <item x="172"/>
        <item x="173"/>
        <item x="176"/>
        <item x="177"/>
        <item x="178"/>
        <item x="179"/>
        <item x="180"/>
        <item x="182"/>
        <item x="186"/>
        <item x="187"/>
        <item x="188"/>
        <item x="190"/>
        <item x="191"/>
        <item x="192"/>
        <item x="194"/>
        <item x="195"/>
        <item x="200"/>
        <item x="201"/>
        <item x="214"/>
        <item x="219"/>
        <item x="220"/>
        <item x="79"/>
        <item x="80"/>
        <item x="222"/>
        <item x="9"/>
        <item x="13"/>
        <item x="26"/>
        <item x="81"/>
        <item x="122"/>
      </items>
    </pivotField>
    <pivotField axis="axisRow" compact="0" outline="0" subtotalTop="0" showAll="0" includeNewItemsInFilter="1" defaultSubtotal="0">
      <items count="440">
        <item m="1" x="402"/>
        <item m="1" x="350"/>
        <item m="1" x="387"/>
        <item m="1" x="371"/>
        <item m="1" x="283"/>
        <item m="1" x="388"/>
        <item m="1" x="427"/>
        <item m="1" x="433"/>
        <item m="1" x="275"/>
        <item m="1" x="428"/>
        <item m="1" x="340"/>
        <item m="1" x="309"/>
        <item m="1" x="414"/>
        <item m="1" x="389"/>
        <item m="1" x="372"/>
        <item m="1" x="284"/>
        <item m="1" x="390"/>
        <item m="1" x="429"/>
        <item m="1" x="434"/>
        <item m="1" x="276"/>
        <item m="1" x="430"/>
        <item x="74"/>
        <item x="75"/>
        <item m="1" x="370"/>
        <item x="77"/>
        <item x="78"/>
        <item m="1" x="311"/>
        <item x="83"/>
        <item x="84"/>
        <item x="85"/>
        <item x="86"/>
        <item x="87"/>
        <item x="88"/>
        <item x="89"/>
        <item x="90"/>
        <item x="91"/>
        <item m="1" x="381"/>
        <item m="1" x="346"/>
        <item m="1" x="399"/>
        <item m="1" x="236"/>
        <item m="1" x="347"/>
        <item m="1" x="359"/>
        <item m="1" x="327"/>
        <item m="1" x="415"/>
        <item m="1" x="287"/>
        <item m="1" x="348"/>
        <item m="1" x="265"/>
        <item m="1" x="299"/>
        <item m="1" x="355"/>
        <item m="1" x="392"/>
        <item m="1" x="369"/>
        <item m="1" x="269"/>
        <item m="1" x="337"/>
        <item m="1" x="270"/>
        <item m="1" x="232"/>
        <item m="1" x="282"/>
        <item m="1" x="405"/>
        <item m="1" x="363"/>
        <item m="1" x="325"/>
        <item m="1" x="255"/>
        <item m="1" x="288"/>
        <item m="1" x="406"/>
        <item m="1" x="326"/>
        <item m="1" x="242"/>
        <item m="1" x="333"/>
        <item m="1" x="334"/>
        <item m="1" x="407"/>
        <item m="1" x="335"/>
        <item m="1" x="336"/>
        <item m="1" x="316"/>
        <item m="1" x="289"/>
        <item m="1" x="352"/>
        <item m="1" x="285"/>
        <item m="1" x="423"/>
        <item m="1" x="253"/>
        <item m="1" x="351"/>
        <item m="1" x="375"/>
        <item m="1" x="376"/>
        <item m="1" x="360"/>
        <item m="1" x="361"/>
        <item m="1" x="256"/>
        <item m="1" x="438"/>
        <item m="1" x="377"/>
        <item m="1" x="424"/>
        <item m="1" x="425"/>
        <item m="1" x="331"/>
        <item m="1" x="267"/>
        <item m="1" x="268"/>
        <item m="1" x="412"/>
        <item m="1" x="431"/>
        <item m="1" x="353"/>
        <item m="1" x="354"/>
        <item m="1" x="344"/>
        <item m="1" x="378"/>
        <item m="1" x="328"/>
        <item m="1" x="396"/>
        <item m="1" x="397"/>
        <item m="1" x="286"/>
        <item m="1" x="330"/>
        <item m="1" x="395"/>
        <item m="1" x="247"/>
        <item m="1" x="343"/>
        <item m="1" x="248"/>
        <item m="1" x="436"/>
        <item m="1" x="398"/>
        <item m="1" x="228"/>
        <item m="1" x="231"/>
        <item m="1" x="324"/>
        <item m="1" x="234"/>
        <item m="1" x="349"/>
        <item m="1" x="306"/>
        <item m="1" x="307"/>
        <item m="1" x="262"/>
        <item m="1" x="227"/>
        <item m="1" x="401"/>
        <item m="1" x="277"/>
        <item m="1" x="266"/>
        <item m="1" x="246"/>
        <item m="1" x="301"/>
        <item x="1"/>
        <item x="2"/>
        <item x="3"/>
        <item x="4"/>
        <item m="1" x="298"/>
        <item m="1" x="314"/>
        <item m="1" x="244"/>
        <item m="1" x="341"/>
        <item m="1" x="329"/>
        <item m="1" x="300"/>
        <item m="1" x="245"/>
        <item m="1" x="342"/>
        <item m="1" x="274"/>
        <item m="1" x="338"/>
        <item m="1" x="237"/>
        <item m="1" x="239"/>
        <item x="38"/>
        <item x="39"/>
        <item m="1" x="238"/>
        <item m="1" x="366"/>
        <item m="1" x="223"/>
        <item m="1" x="224"/>
        <item m="1" x="225"/>
        <item m="1" x="226"/>
        <item m="1" x="310"/>
        <item m="1" x="315"/>
        <item m="1" x="261"/>
        <item m="1" x="404"/>
        <item m="1" x="241"/>
        <item m="1" x="308"/>
        <item m="1" x="240"/>
        <item m="1" x="251"/>
        <item m="1" x="296"/>
        <item m="1" x="230"/>
        <item x="82"/>
        <item m="1" x="373"/>
        <item m="1" x="391"/>
        <item m="1" x="374"/>
        <item m="1" x="394"/>
        <item x="97"/>
        <item x="98"/>
        <item x="99"/>
        <item x="100"/>
        <item x="101"/>
        <item x="102"/>
        <item x="103"/>
        <item x="104"/>
        <item m="1" x="416"/>
        <item m="1" x="302"/>
        <item m="1" x="233"/>
        <item m="1" x="380"/>
        <item m="1" x="229"/>
        <item m="1" x="393"/>
        <item m="1" x="365"/>
        <item m="1" x="271"/>
        <item m="1" x="278"/>
        <item m="1" x="419"/>
        <item m="1" x="279"/>
        <item m="1" x="281"/>
        <item m="1" x="322"/>
        <item m="1" x="272"/>
        <item m="1" x="280"/>
        <item m="1" x="264"/>
        <item m="1" x="411"/>
        <item m="1" x="437"/>
        <item m="1" x="273"/>
        <item m="1" x="420"/>
        <item m="1" x="263"/>
        <item m="1" x="254"/>
        <item m="1" x="339"/>
        <item m="1" x="403"/>
        <item m="1" x="323"/>
        <item m="1" x="367"/>
        <item m="1" x="382"/>
        <item m="1" x="383"/>
        <item m="1" x="417"/>
        <item m="1" x="418"/>
        <item m="1" x="421"/>
        <item m="1" x="356"/>
        <item m="1" x="297"/>
        <item m="1" x="426"/>
        <item m="1" x="362"/>
        <item m="1" x="368"/>
        <item m="1" x="320"/>
        <item m="1" x="317"/>
        <item m="1" x="321"/>
        <item m="1" x="318"/>
        <item m="1" x="400"/>
        <item m="1" x="408"/>
        <item m="1" x="312"/>
        <item m="1" x="357"/>
        <item m="1" x="409"/>
        <item m="1" x="313"/>
        <item m="1" x="358"/>
        <item m="1" x="410"/>
        <item m="1" x="413"/>
        <item m="1" x="379"/>
        <item m="1" x="243"/>
        <item m="1" x="332"/>
        <item m="1" x="364"/>
        <item m="1" x="235"/>
        <item m="1" x="432"/>
        <item m="1" x="384"/>
        <item x="222"/>
        <item m="1" x="385"/>
        <item m="1" x="386"/>
        <item m="1" x="257"/>
        <item m="1" x="258"/>
        <item m="1" x="292"/>
        <item m="1" x="293"/>
        <item m="1" x="259"/>
        <item m="1" x="260"/>
        <item m="1" x="294"/>
        <item m="1" x="295"/>
        <item m="1" x="319"/>
        <item m="1" x="250"/>
        <item m="1" x="345"/>
        <item m="1" x="252"/>
        <item m="1" x="422"/>
        <item m="1" x="290"/>
        <item m="1" x="291"/>
        <item m="1" x="303"/>
        <item m="1" x="304"/>
        <item m="1" x="249"/>
        <item m="1" x="439"/>
        <item m="1" x="435"/>
        <item m="1" x="305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6"/>
        <item x="79"/>
        <item x="80"/>
        <item x="81"/>
        <item x="92"/>
        <item x="93"/>
        <item x="94"/>
        <item x="95"/>
        <item x="96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</items>
    </pivotField>
    <pivotField axis="axisRow" compact="0" outline="0" subtotalTop="0" showAll="0" includeNewItemsInFilter="1" defaultSubtotal="0">
      <items count="98">
        <item x="0"/>
        <item x="15"/>
        <item x="19"/>
        <item x="16"/>
        <item x="63"/>
        <item x="2"/>
        <item x="93"/>
        <item x="18"/>
        <item x="72"/>
        <item x="25"/>
        <item x="22"/>
        <item x="95"/>
        <item x="54"/>
        <item x="20"/>
        <item x="58"/>
        <item x="68"/>
        <item x="82"/>
        <item x="92"/>
        <item x="90"/>
        <item x="23"/>
        <item x="28"/>
        <item x="89"/>
        <item x="8"/>
        <item x="44"/>
        <item x="27"/>
        <item x="32"/>
        <item x="17"/>
        <item x="77"/>
        <item x="7"/>
        <item x="91"/>
        <item x="80"/>
        <item x="83"/>
        <item x="88"/>
        <item x="21"/>
        <item x="84"/>
        <item x="81"/>
        <item x="30"/>
        <item x="26"/>
        <item x="79"/>
        <item x="33"/>
        <item x="85"/>
        <item x="45"/>
        <item x="13"/>
        <item x="43"/>
        <item x="74"/>
        <item x="75"/>
        <item x="87"/>
        <item x="31"/>
        <item x="29"/>
        <item x="14"/>
        <item x="51"/>
        <item x="62"/>
        <item x="78"/>
        <item x="73"/>
        <item x="50"/>
        <item x="6"/>
        <item x="49"/>
        <item x="69"/>
        <item x="24"/>
        <item x="86"/>
        <item x="1"/>
        <item x="3"/>
        <item x="4"/>
        <item x="5"/>
        <item x="9"/>
        <item x="10"/>
        <item x="11"/>
        <item x="12"/>
        <item x="34"/>
        <item x="35"/>
        <item x="36"/>
        <item x="37"/>
        <item x="38"/>
        <item x="39"/>
        <item x="40"/>
        <item x="41"/>
        <item x="42"/>
        <item x="48"/>
        <item x="52"/>
        <item x="53"/>
        <item x="55"/>
        <item x="56"/>
        <item x="57"/>
        <item x="59"/>
        <item x="60"/>
        <item x="61"/>
        <item m="1" x="97"/>
        <item x="64"/>
        <item x="65"/>
        <item x="66"/>
        <item x="67"/>
        <item x="70"/>
        <item x="71"/>
        <item x="76"/>
        <item x="94"/>
        <item x="46"/>
        <item x="96"/>
        <item x="47"/>
      </items>
    </pivotField>
    <pivotField axis="axisRow" compact="0" outline="0" subtotalTop="0" showAll="0" includeNewItemsInFilter="1" defaultSubtotal="0">
      <items count="12">
        <item x="6"/>
        <item x="7"/>
        <item x="5"/>
        <item x="9"/>
        <item x="0"/>
        <item x="8"/>
        <item x="4"/>
        <item x="1"/>
        <item x="2"/>
        <item x="3"/>
        <item x="10"/>
        <item x="11"/>
      </items>
    </pivotField>
    <pivotField compact="0" numFmtId="1" outline="0" subtotalTop="0" showAll="0" includeNewItemsInFilter="1" defaultSubtotal="0"/>
    <pivotField axis="axisRow" compact="0" numFmtId="165" outline="0" subtotalTop="0" showAll="0" includeNewItemsInFilter="1" defaultSubtotal="0">
      <items count="40">
        <item x="36"/>
        <item x="23"/>
        <item x="22"/>
        <item x="13"/>
        <item x="0"/>
        <item x="33"/>
        <item x="9"/>
        <item x="19"/>
        <item x="10"/>
        <item x="7"/>
        <item x="11"/>
        <item x="8"/>
        <item x="5"/>
        <item x="6"/>
        <item x="25"/>
        <item x="15"/>
        <item x="26"/>
        <item x="31"/>
        <item x="37"/>
        <item x="28"/>
        <item x="3"/>
        <item x="30"/>
        <item x="4"/>
        <item x="34"/>
        <item x="16"/>
        <item x="29"/>
        <item x="17"/>
        <item x="32"/>
        <item x="24"/>
        <item x="27"/>
        <item x="1"/>
        <item x="2"/>
        <item x="12"/>
        <item x="14"/>
        <item x="18"/>
        <item x="20"/>
        <item x="21"/>
        <item x="35"/>
        <item x="38"/>
        <item x="39"/>
      </items>
    </pivotField>
    <pivotField axis="axisCol" compact="0" outline="0" subtotalTop="0" showAll="0" includeNewItemsInFilter="1" defaultSubtotal="0">
      <items count="31">
        <item x="21"/>
        <item x="22"/>
        <item x="19"/>
        <item x="20"/>
        <item x="1"/>
        <item x="11"/>
        <item x="2"/>
        <item x="12"/>
        <item x="3"/>
        <item x="13"/>
        <item x="4"/>
        <item x="14"/>
        <item x="5"/>
        <item x="15"/>
        <item x="6"/>
        <item x="16"/>
        <item x="7"/>
        <item x="17"/>
        <item x="8"/>
        <item x="18"/>
        <item x="9"/>
        <item x="27"/>
        <item x="28"/>
        <item x="23"/>
        <item x="24"/>
        <item x="10"/>
        <item x="25"/>
        <item x="26"/>
        <item x="29"/>
        <item x="0"/>
        <item x="30"/>
      </items>
    </pivotField>
    <pivotField axis="axisPage" dataField="1" compact="0" outline="0" subtotalTop="0" showAll="0" includeNewItemsInFilter="1" defaultSubtotal="0">
      <items count="3">
        <item x="0"/>
        <item x="1"/>
        <item m="1" x="2"/>
      </items>
    </pivotField>
    <pivotField compact="0" outline="0" subtotalTop="0" showAll="0" includeNewItemsInFilter="1" sumSubtotal="1"/>
  </pivotFields>
  <rowFields count="5">
    <field x="0"/>
    <field x="3"/>
    <field x="1"/>
    <field x="2"/>
    <field x="5"/>
  </rowFields>
  <rowItems count="224">
    <i>
      <x/>
      <x v="6"/>
      <x v="439"/>
      <x v="11"/>
      <x v="20"/>
    </i>
    <i>
      <x v="1"/>
      <x v="6"/>
      <x v="435"/>
      <x v="17"/>
      <x v="20"/>
    </i>
    <i>
      <x v="2"/>
      <x v="6"/>
      <x v="324"/>
      <x v="14"/>
      <x v="20"/>
    </i>
    <i>
      <x v="3"/>
      <x v="6"/>
      <x v="325"/>
      <x v="22"/>
      <x v="20"/>
    </i>
    <i>
      <x v="4"/>
      <x v="6"/>
      <x v="436"/>
      <x v="6"/>
      <x v="22"/>
    </i>
    <i>
      <x v="5"/>
      <x v="6"/>
      <x v="329"/>
      <x v="7"/>
      <x v="28"/>
    </i>
    <i>
      <x v="6"/>
      <x v="6"/>
      <x v="420"/>
      <x v="16"/>
      <x v="22"/>
    </i>
    <i>
      <x v="7"/>
      <x v="6"/>
      <x v="421"/>
      <x v="31"/>
      <x v="22"/>
    </i>
    <i>
      <x v="8"/>
      <x v="6"/>
      <x v="415"/>
      <x v="38"/>
      <x v="18"/>
    </i>
    <i>
      <x v="9"/>
      <x v="6"/>
      <x v="414"/>
      <x v="5"/>
      <x v="18"/>
    </i>
    <i>
      <x v="10"/>
      <x v="6"/>
      <x v="416"/>
      <x v="30"/>
      <x v="18"/>
    </i>
    <i>
      <x v="11"/>
      <x v="6"/>
      <x v="417"/>
      <x v="35"/>
      <x v="18"/>
    </i>
    <i>
      <x v="12"/>
      <x v="6"/>
      <x v="424"/>
      <x v="5"/>
      <x v="24"/>
    </i>
    <i>
      <x v="13"/>
      <x v="6"/>
      <x v="426"/>
      <x v="40"/>
      <x v="24"/>
    </i>
    <i>
      <x v="14"/>
      <x v="6"/>
      <x v="427"/>
      <x v="59"/>
      <x v="24"/>
    </i>
    <i>
      <x v="15"/>
      <x v="6"/>
      <x v="429"/>
      <x v="15"/>
      <x v="24"/>
    </i>
    <i>
      <x v="16"/>
      <x v="6"/>
      <x v="430"/>
      <x v="32"/>
      <x v="24"/>
    </i>
    <i>
      <x v="17"/>
      <x v="6"/>
      <x v="425"/>
      <x v="34"/>
      <x v="24"/>
    </i>
    <i>
      <x v="18"/>
      <x v="6"/>
      <x v="428"/>
      <x v="46"/>
      <x v="24"/>
    </i>
    <i>
      <x v="19"/>
      <x v="6"/>
      <x v="431"/>
      <x v="21"/>
      <x v="24"/>
    </i>
    <i>
      <x v="20"/>
      <x v="6"/>
      <x v="389"/>
      <x v="50"/>
      <x v="26"/>
    </i>
    <i>
      <x v="21"/>
      <x v="6"/>
      <x v="384"/>
      <x v="53"/>
      <x v="24"/>
    </i>
    <i>
      <x v="22"/>
      <x v="6"/>
      <x v="383"/>
      <x v="8"/>
      <x v="24"/>
    </i>
    <i>
      <x v="23"/>
      <x v="6"/>
      <x v="386"/>
      <x v="45"/>
      <x v="24"/>
    </i>
    <i>
      <x v="24"/>
      <x v="6"/>
      <x v="385"/>
      <x v="44"/>
      <x v="24"/>
    </i>
    <i>
      <x v="25"/>
      <x v="2"/>
      <x v="250"/>
      <x v="28"/>
      <x v="22"/>
    </i>
    <i>
      <x v="26"/>
      <x v="2"/>
      <x v="292"/>
      <x v="10"/>
      <x v="24"/>
    </i>
    <i>
      <x v="27"/>
      <x v="2"/>
      <x v="293"/>
      <x v="24"/>
      <x v="24"/>
    </i>
    <i>
      <x v="28"/>
      <x v="2"/>
      <x v="295"/>
      <x v="48"/>
      <x v="24"/>
    </i>
    <i>
      <x v="29"/>
      <x v="2"/>
      <x v="294"/>
      <x v="20"/>
      <x v="24"/>
    </i>
    <i>
      <x v="30"/>
      <x v="2"/>
      <x v="301"/>
      <x v="25"/>
      <x v="22"/>
    </i>
    <i>
      <x v="31"/>
      <x v="2"/>
      <x v="303"/>
      <x v="55"/>
      <x v="22"/>
    </i>
    <i>
      <x v="32"/>
      <x v="2"/>
      <x v="302"/>
      <x v="39"/>
      <x v="22"/>
    </i>
    <i>
      <x v="33"/>
      <x v="2"/>
      <x v="299"/>
      <x v="47"/>
      <x v="22"/>
    </i>
    <i>
      <x v="34"/>
      <x v="2"/>
      <x v="298"/>
      <x v="36"/>
      <x v="22"/>
    </i>
    <i>
      <x v="35"/>
      <x v="2"/>
      <x v="297"/>
      <x v="28"/>
      <x v="22"/>
    </i>
    <i>
      <x v="36"/>
      <x v="2"/>
      <x v="290"/>
      <x v="9"/>
      <x v="24"/>
    </i>
    <i>
      <x v="37"/>
      <x v="2"/>
      <x v="291"/>
      <x v="37"/>
      <x v="24"/>
    </i>
    <i>
      <x v="38"/>
      <x v="2"/>
      <x v="289"/>
      <x v="58"/>
      <x v="22"/>
    </i>
    <i>
      <x v="39"/>
      <x v="2"/>
      <x v="288"/>
      <x v="19"/>
      <x v="22"/>
    </i>
    <i>
      <x v="40"/>
      <x v="2"/>
      <x v="287"/>
      <x v="10"/>
      <x v="22"/>
    </i>
    <i>
      <x v="41"/>
      <x v="2"/>
      <x v="283"/>
      <x v="2"/>
      <x v="22"/>
    </i>
    <i>
      <x v="42"/>
      <x v="2"/>
      <x v="285"/>
      <x v="33"/>
      <x v="22"/>
    </i>
    <i>
      <x v="43"/>
      <x v="2"/>
      <x v="284"/>
      <x v="13"/>
      <x v="22"/>
    </i>
    <i>
      <x v="44"/>
      <x v="2"/>
      <x v="249"/>
      <x v="55"/>
      <x v="22"/>
    </i>
    <i>
      <x v="45"/>
      <x v="4"/>
      <x v="332"/>
      <x v="4"/>
      <x v="14"/>
    </i>
    <i>
      <x v="46"/>
      <x v="4"/>
      <x v="333"/>
      <x v="22"/>
      <x v="14"/>
    </i>
    <i>
      <x v="47"/>
      <x v="4"/>
      <x v="363"/>
      <x v="4"/>
      <x v="17"/>
    </i>
    <i>
      <x v="48"/>
      <x v="4"/>
      <x v="344"/>
      <x v="4"/>
      <x v="19"/>
    </i>
    <i>
      <x v="49"/>
      <x v="4"/>
      <x v="349"/>
      <x v="4"/>
      <x v="21"/>
    </i>
    <i>
      <x v="50"/>
      <x v="4"/>
      <x v="379"/>
      <x v="4"/>
      <x v="5"/>
    </i>
    <i>
      <x v="51"/>
      <x v="4"/>
      <x v="373"/>
      <x v="4"/>
      <x v="4"/>
    </i>
    <i>
      <x v="52"/>
      <x v="4"/>
      <x v="393"/>
      <x v="5"/>
      <x v="23"/>
    </i>
    <i>
      <x v="53"/>
      <x v="4"/>
      <x v="392"/>
      <x v="5"/>
      <x v="23"/>
    </i>
    <i>
      <x v="54"/>
      <x v="4"/>
      <x v="382"/>
      <x v="5"/>
      <x v="25"/>
    </i>
    <i>
      <x v="55"/>
      <x v="4"/>
      <x v="381"/>
      <x v="5"/>
      <x v="25"/>
    </i>
    <i>
      <x v="56"/>
      <x v="4"/>
      <x v="422"/>
      <x v="26"/>
      <x v="1"/>
    </i>
    <i>
      <x v="57"/>
      <x v="4"/>
      <x v="423"/>
      <x v="26"/>
      <x v="3"/>
    </i>
    <i>
      <x v="58"/>
      <x v="3"/>
      <x v="433"/>
      <x v="18"/>
      <x v="1"/>
    </i>
    <i>
      <x v="59"/>
      <x v="3"/>
      <x v="434"/>
      <x v="29"/>
      <x v="1"/>
    </i>
    <i>
      <x v="60"/>
      <x v="5"/>
      <x v="407"/>
      <x v="52"/>
      <x/>
    </i>
    <i>
      <x v="61"/>
      <x v="5"/>
      <x v="411"/>
      <x v="52"/>
      <x v="1"/>
    </i>
    <i>
      <x v="62"/>
      <x v="1"/>
      <x v="343"/>
      <x v="22"/>
      <x v="29"/>
    </i>
    <i>
      <x v="63"/>
      <x v="1"/>
      <x v="338"/>
      <x v="22"/>
      <x v="16"/>
    </i>
    <i>
      <x v="64"/>
      <x v="1"/>
      <x v="362"/>
      <x v="22"/>
      <x v="15"/>
    </i>
    <i>
      <x v="65"/>
      <x v="1"/>
      <x v="356"/>
      <x v="15"/>
      <x v="21"/>
    </i>
    <i>
      <x v="66"/>
      <x v="1"/>
      <x v="25"/>
      <x v="41"/>
      <x v="13"/>
    </i>
    <i>
      <x v="67"/>
      <x v="1"/>
      <x v="35"/>
      <x v="41"/>
      <x v="12"/>
    </i>
    <i>
      <x v="68"/>
      <x v="1"/>
      <x v="34"/>
      <x v="56"/>
      <x v="12"/>
    </i>
    <i>
      <x v="69"/>
      <x v="1"/>
      <x v="33"/>
      <x v="41"/>
      <x v="12"/>
    </i>
    <i>
      <x v="70"/>
      <x v="1"/>
      <x v="27"/>
      <x v="41"/>
      <x v="4"/>
    </i>
    <i>
      <x v="71"/>
      <x v="1"/>
      <x v="28"/>
      <x v="56"/>
      <x v="4"/>
    </i>
    <i>
      <x v="72"/>
      <x v="1"/>
      <x v="21"/>
      <x v="3"/>
      <x v="7"/>
    </i>
    <i>
      <x v="73"/>
      <x v="1"/>
      <x v="24"/>
      <x v="23"/>
      <x v="13"/>
    </i>
    <i>
      <x v="75"/>
      <x v="1"/>
      <x v="32"/>
      <x v="41"/>
      <x v="12"/>
    </i>
    <i>
      <x v="76"/>
      <x v="1"/>
      <x v="31"/>
      <x v="54"/>
      <x v="12"/>
    </i>
    <i>
      <x v="77"/>
      <x v="1"/>
      <x v="30"/>
      <x v="23"/>
      <x v="12"/>
    </i>
    <i>
      <x v="78"/>
      <x v="1"/>
      <x v="29"/>
      <x v="41"/>
      <x v="12"/>
    </i>
    <i>
      <x v="79"/>
      <x v="1"/>
      <x v="368"/>
      <x v="57"/>
      <x v="27"/>
    </i>
    <i>
      <x v="80"/>
      <x v="1"/>
      <x v="366"/>
      <x v="3"/>
      <x v="19"/>
    </i>
    <i>
      <x v="81"/>
      <x v="1"/>
      <x v="265"/>
      <x v="1"/>
      <x v="11"/>
    </i>
    <i>
      <x v="82"/>
      <x v="1"/>
      <x v="266"/>
      <x v="42"/>
      <x v="11"/>
    </i>
    <i>
      <x v="83"/>
      <x/>
      <x v="261"/>
      <x v="1"/>
      <x v="9"/>
    </i>
    <i>
      <x v="84"/>
      <x/>
      <x v="262"/>
      <x v="42"/>
      <x v="9"/>
    </i>
    <i>
      <x v="85"/>
      <x/>
      <x v="277"/>
      <x v="1"/>
      <x v="10"/>
    </i>
    <i>
      <x v="86"/>
      <x/>
      <x v="278"/>
      <x v="42"/>
      <x v="10"/>
    </i>
    <i>
      <x v="87"/>
      <x/>
      <x v="273"/>
      <x v="1"/>
      <x v="8"/>
    </i>
    <i>
      <x v="88"/>
      <x/>
      <x v="274"/>
      <x v="42"/>
      <x v="8"/>
    </i>
    <i>
      <x v="89"/>
      <x/>
      <x v="270"/>
      <x v="1"/>
      <x v="6"/>
    </i>
    <i>
      <x v="90"/>
      <x v="1"/>
      <x v="370"/>
      <x v="3"/>
      <x v="14"/>
    </i>
    <i>
      <x v="91"/>
      <x v="1"/>
      <x v="358"/>
      <x v="3"/>
      <x v="12"/>
    </i>
    <i>
      <x v="92"/>
      <x v="1"/>
      <x v="372"/>
      <x v="3"/>
      <x v="9"/>
    </i>
    <i>
      <x v="93"/>
      <x v="1"/>
      <x v="399"/>
      <x v="3"/>
      <x v="19"/>
    </i>
    <i>
      <x v="94"/>
      <x/>
      <x v="364"/>
      <x v="3"/>
      <x v="7"/>
    </i>
    <i>
      <x v="95"/>
      <x v="1"/>
      <x v="367"/>
      <x v="50"/>
      <x v="27"/>
    </i>
    <i>
      <x v="96"/>
      <x v="1"/>
      <x v="403"/>
      <x v="27"/>
      <x v="21"/>
    </i>
    <i>
      <x v="97"/>
      <x v="1"/>
      <x v="365"/>
      <x v="3"/>
      <x v="19"/>
    </i>
    <i>
      <x v="98"/>
      <x v="1"/>
      <x v="402"/>
      <x v="27"/>
      <x v="16"/>
    </i>
    <i>
      <x v="99"/>
      <x/>
      <x v="263"/>
      <x v="42"/>
      <x v="11"/>
    </i>
    <i>
      <x v="100"/>
      <x/>
      <x v="264"/>
      <x v="49"/>
      <x v="11"/>
    </i>
    <i>
      <x v="101"/>
      <x/>
      <x v="259"/>
      <x v="42"/>
      <x v="9"/>
    </i>
    <i>
      <x v="102"/>
      <x/>
      <x v="260"/>
      <x v="49"/>
      <x v="9"/>
    </i>
    <i>
      <x v="103"/>
      <x/>
      <x v="275"/>
      <x v="42"/>
      <x v="10"/>
    </i>
    <i>
      <x v="104"/>
      <x/>
      <x v="276"/>
      <x v="49"/>
      <x v="10"/>
    </i>
    <i>
      <x v="105"/>
      <x/>
      <x v="271"/>
      <x v="42"/>
      <x v="8"/>
    </i>
    <i>
      <x v="106"/>
      <x/>
      <x v="272"/>
      <x v="49"/>
      <x v="8"/>
    </i>
    <i>
      <x v="107"/>
      <x v="1"/>
      <x v="269"/>
      <x v="49"/>
      <x v="6"/>
    </i>
    <i>
      <x v="108"/>
      <x v="1"/>
      <x v="369"/>
      <x v="3"/>
      <x v="14"/>
    </i>
    <i>
      <x v="109"/>
      <x v="1"/>
      <x v="357"/>
      <x v="3"/>
      <x v="12"/>
    </i>
    <i>
      <x v="110"/>
      <x v="1"/>
      <x v="371"/>
      <x v="3"/>
      <x v="9"/>
    </i>
    <i>
      <x v="111"/>
      <x v="1"/>
      <x v="401"/>
      <x v="3"/>
      <x v="19"/>
    </i>
    <i>
      <x v="112"/>
      <x v="1"/>
      <x v="334"/>
      <x v="3"/>
      <x v="14"/>
    </i>
    <i>
      <x v="113"/>
      <x v="1"/>
      <x v="314"/>
      <x v="3"/>
      <x v="12"/>
    </i>
    <i>
      <x v="114"/>
      <x v="1"/>
      <x v="318"/>
      <x v="3"/>
      <x v="9"/>
    </i>
    <i>
      <x v="116"/>
      <x v="1"/>
      <x v="22"/>
      <x v="43"/>
      <x v="13"/>
    </i>
    <i>
      <x v="117"/>
      <x v="5"/>
      <x v="331"/>
      <x v="51"/>
      <x v="2"/>
    </i>
    <i>
      <x v="118"/>
      <x v="4"/>
      <x v="246"/>
      <x/>
      <x v="4"/>
    </i>
    <i>
      <x v="119"/>
      <x v="7"/>
      <x v="119"/>
      <x v="60"/>
      <x v="30"/>
    </i>
    <i>
      <x v="120"/>
      <x v="8"/>
      <x v="120"/>
      <x v="5"/>
      <x v="30"/>
    </i>
    <i>
      <x v="121"/>
      <x v="7"/>
      <x v="121"/>
      <x v="61"/>
      <x v="30"/>
    </i>
    <i>
      <x v="122"/>
      <x v="8"/>
      <x v="122"/>
      <x v="62"/>
      <x v="30"/>
    </i>
    <i>
      <x v="123"/>
      <x v="9"/>
      <x v="247"/>
      <x v="63"/>
      <x v="31"/>
    </i>
    <i>
      <x v="124"/>
      <x v="6"/>
      <x v="248"/>
      <x v="60"/>
      <x v="20"/>
    </i>
    <i>
      <x v="126"/>
      <x/>
      <x v="252"/>
      <x v="64"/>
      <x v="12"/>
    </i>
    <i>
      <x v="127"/>
      <x/>
      <x v="253"/>
      <x v="65"/>
      <x v="13"/>
    </i>
    <i>
      <x v="128"/>
      <x/>
      <x v="254"/>
      <x v="66"/>
      <x v="13"/>
    </i>
    <i>
      <x v="130"/>
      <x/>
      <x v="256"/>
      <x v="64"/>
      <x v="13"/>
    </i>
    <i>
      <x v="131"/>
      <x/>
      <x v="257"/>
      <x v="65"/>
      <x v="12"/>
    </i>
    <i>
      <x v="132"/>
      <x/>
      <x v="258"/>
      <x v="67"/>
      <x v="12"/>
    </i>
    <i>
      <x v="133"/>
      <x/>
      <x v="267"/>
      <x v="3"/>
      <x v="4"/>
    </i>
    <i>
      <x v="134"/>
      <x v="4"/>
      <x v="279"/>
      <x v="26"/>
      <x v="32"/>
    </i>
    <i>
      <x v="135"/>
      <x v="5"/>
      <x v="135"/>
      <x v="7"/>
      <x v="3"/>
    </i>
    <i>
      <x v="136"/>
      <x v="4"/>
      <x v="136"/>
      <x v="5"/>
      <x v="33"/>
    </i>
    <i>
      <x v="137"/>
      <x v="5"/>
      <x v="280"/>
      <x v="7"/>
      <x v="3"/>
    </i>
    <i>
      <x v="138"/>
      <x v="4"/>
      <x v="281"/>
      <x v="5"/>
      <x v="15"/>
    </i>
    <i>
      <x v="139"/>
      <x v="2"/>
      <x v="282"/>
      <x v="7"/>
      <x v="22"/>
    </i>
    <i>
      <x v="140"/>
      <x v="2"/>
      <x v="286"/>
      <x v="7"/>
      <x v="22"/>
    </i>
    <i>
      <x v="141"/>
      <x v="2"/>
      <x v="296"/>
      <x v="7"/>
      <x v="22"/>
    </i>
    <i>
      <x v="142"/>
      <x v="2"/>
      <x v="300"/>
      <x v="7"/>
      <x v="22"/>
    </i>
    <i>
      <x v="143"/>
      <x v="2"/>
      <x v="304"/>
      <x v="68"/>
      <x v="26"/>
    </i>
    <i>
      <x v="144"/>
      <x v="2"/>
      <x v="305"/>
      <x v="69"/>
      <x v="26"/>
    </i>
    <i>
      <x v="145"/>
      <x v="2"/>
      <x v="306"/>
      <x v="70"/>
      <x v="26"/>
    </i>
    <i>
      <x v="146"/>
      <x v="2"/>
      <x v="307"/>
      <x v="71"/>
      <x v="26"/>
    </i>
    <i>
      <x v="147"/>
      <x v="2"/>
      <x v="308"/>
      <x v="72"/>
      <x v="26"/>
    </i>
    <i>
      <x v="148"/>
      <x v="2"/>
      <x v="309"/>
      <x v="73"/>
      <x v="26"/>
    </i>
    <i>
      <x v="149"/>
      <x v="2"/>
      <x v="310"/>
      <x v="74"/>
      <x v="26"/>
    </i>
    <i>
      <x v="150"/>
      <x v="2"/>
      <x v="311"/>
      <x v="75"/>
      <x v="26"/>
    </i>
    <i>
      <x v="151"/>
      <x v="2"/>
      <x v="312"/>
      <x v="3"/>
      <x v="34"/>
    </i>
    <i>
      <x v="152"/>
      <x v="2"/>
      <x v="313"/>
      <x v="76"/>
      <x v="34"/>
    </i>
    <i>
      <x v="153"/>
      <x v="1"/>
      <x v="153"/>
      <x v="77"/>
      <x v="8"/>
    </i>
    <i>
      <x v="154"/>
      <x v="3"/>
      <x v="319"/>
      <x v="20"/>
      <x v="3"/>
    </i>
    <i>
      <x v="155"/>
      <x v="3"/>
      <x v="320"/>
      <x v="50"/>
      <x v="3"/>
    </i>
    <i>
      <x v="156"/>
      <x v="3"/>
      <x v="321"/>
      <x v="78"/>
      <x v="3"/>
    </i>
    <i>
      <x v="157"/>
      <x v="4"/>
      <x v="322"/>
      <x v="63"/>
      <x v="11"/>
    </i>
    <i>
      <x v="158"/>
      <x v="7"/>
      <x v="158"/>
      <x v="79"/>
      <x v="35"/>
    </i>
    <i>
      <x v="159"/>
      <x v="7"/>
      <x v="159"/>
      <x v="3"/>
      <x v="35"/>
    </i>
    <i>
      <x v="160"/>
      <x v="7"/>
      <x v="160"/>
      <x v="12"/>
      <x v="35"/>
    </i>
    <i>
      <x v="161"/>
      <x v="7"/>
      <x v="161"/>
      <x v="80"/>
      <x v="35"/>
    </i>
    <i>
      <x v="162"/>
      <x v="7"/>
      <x v="162"/>
      <x v="81"/>
      <x v="35"/>
    </i>
    <i>
      <x v="163"/>
      <x v="7"/>
      <x v="163"/>
      <x v="76"/>
      <x v="35"/>
    </i>
    <i>
      <x v="164"/>
      <x v="7"/>
      <x v="164"/>
      <x v="49"/>
      <x v="35"/>
    </i>
    <i>
      <x v="165"/>
      <x v="7"/>
      <x v="165"/>
      <x v="82"/>
      <x v="35"/>
    </i>
    <i>
      <x v="166"/>
      <x v="3"/>
      <x v="323"/>
      <x v="5"/>
      <x v="36"/>
    </i>
    <i>
      <x v="167"/>
      <x v="5"/>
      <x v="326"/>
      <x v="83"/>
      <x v="2"/>
    </i>
    <i>
      <x v="168"/>
      <x v="5"/>
      <x v="327"/>
      <x v="83"/>
      <x v="1"/>
    </i>
    <i>
      <x v="169"/>
      <x v="6"/>
      <x v="328"/>
      <x v="84"/>
      <x v="26"/>
    </i>
    <i>
      <x v="170"/>
      <x v="5"/>
      <x v="330"/>
      <x v="85"/>
      <x v="2"/>
    </i>
    <i>
      <x v="171"/>
      <x v="1"/>
      <x v="335"/>
      <x v="65"/>
      <x v="16"/>
    </i>
    <i>
      <x v="172"/>
      <x v="1"/>
      <x v="336"/>
      <x v="66"/>
      <x v="16"/>
    </i>
    <i>
      <x v="173"/>
      <x v="1"/>
      <x v="337"/>
      <x v="5"/>
      <x v="16"/>
    </i>
    <i>
      <x v="174"/>
      <x v="10"/>
      <x v="339"/>
      <x v="3"/>
      <x v="9"/>
    </i>
    <i>
      <x v="176"/>
      <x v="10"/>
      <x v="341"/>
      <x v="3"/>
      <x v="11"/>
    </i>
    <i>
      <x v="177"/>
      <x v="1"/>
      <x v="342"/>
      <x v="5"/>
      <x v="29"/>
    </i>
    <i>
      <x v="178"/>
      <x v="10"/>
      <x v="345"/>
      <x v="3"/>
      <x v="13"/>
    </i>
    <i>
      <x v="179"/>
      <x v="1"/>
      <x v="346"/>
      <x v="5"/>
      <x v="15"/>
    </i>
    <i>
      <x v="180"/>
      <x v="10"/>
      <x v="347"/>
      <x v="3"/>
      <x v="13"/>
    </i>
    <i>
      <x v="181"/>
      <x v="1"/>
      <x v="348"/>
      <x v="87"/>
      <x v="25"/>
    </i>
    <i>
      <x v="182"/>
      <x v="1"/>
      <x v="350"/>
      <x v="88"/>
      <x v="17"/>
    </i>
    <i>
      <x v="183"/>
      <x v="1"/>
      <x v="351"/>
      <x v="5"/>
      <x v="25"/>
    </i>
    <i>
      <x v="184"/>
      <x v="1"/>
      <x v="352"/>
      <x v="5"/>
      <x v="17"/>
    </i>
    <i>
      <x v="185"/>
      <x v="4"/>
      <x v="353"/>
      <x v="5"/>
      <x v="4"/>
    </i>
    <i>
      <x v="186"/>
      <x v="1"/>
      <x v="354"/>
      <x v="89"/>
      <x v="21"/>
    </i>
    <i>
      <x v="187"/>
      <x v="1"/>
      <x v="355"/>
      <x v="90"/>
      <x v="21"/>
    </i>
    <i>
      <x v="188"/>
      <x v="1"/>
      <x v="359"/>
      <x v="65"/>
      <x v="15"/>
    </i>
    <i>
      <x v="189"/>
      <x v="1"/>
      <x v="360"/>
      <x v="66"/>
      <x v="15"/>
    </i>
    <i>
      <x v="190"/>
      <x v="1"/>
      <x v="361"/>
      <x v="5"/>
      <x v="15"/>
    </i>
    <i>
      <x v="191"/>
      <x v="5"/>
      <x v="374"/>
      <x v="7"/>
      <x v="4"/>
    </i>
    <i>
      <x v="192"/>
      <x v="5"/>
      <x v="375"/>
      <x v="91"/>
      <x v="4"/>
    </i>
    <i>
      <x v="193"/>
      <x v="5"/>
      <x v="376"/>
      <x v="92"/>
      <x v="4"/>
    </i>
    <i>
      <x v="194"/>
      <x v="4"/>
      <x v="377"/>
      <x v="5"/>
      <x v="17"/>
    </i>
    <i>
      <x v="195"/>
      <x v="4"/>
      <x v="378"/>
      <x v="5"/>
      <x v="4"/>
    </i>
    <i>
      <x v="196"/>
      <x v="4"/>
      <x v="380"/>
      <x v="5"/>
      <x v="9"/>
    </i>
    <i>
      <x v="197"/>
      <x v="6"/>
      <x v="387"/>
      <x v="62"/>
      <x v="26"/>
    </i>
    <i>
      <x v="198"/>
      <x v="6"/>
      <x v="388"/>
      <x v="91"/>
      <x v="26"/>
    </i>
    <i>
      <x v="199"/>
      <x v="6"/>
      <x v="390"/>
      <x v="92"/>
      <x v="26"/>
    </i>
    <i>
      <x v="200"/>
      <x v="6"/>
      <x v="391"/>
      <x v="93"/>
      <x v="26"/>
    </i>
    <i>
      <x v="201"/>
      <x v="5"/>
      <x v="394"/>
      <x v="7"/>
      <x v="37"/>
    </i>
    <i>
      <x v="202"/>
      <x v="5"/>
      <x v="395"/>
      <x v="7"/>
      <x v="2"/>
    </i>
    <i>
      <x v="203"/>
      <x v="5"/>
      <x v="396"/>
      <x v="78"/>
      <x v="2"/>
    </i>
    <i>
      <x v="204"/>
      <x v="5"/>
      <x v="397"/>
      <x v="7"/>
      <x v="3"/>
    </i>
    <i>
      <x v="205"/>
      <x v="5"/>
      <x v="398"/>
      <x v="78"/>
      <x v="3"/>
    </i>
    <i>
      <x v="206"/>
      <x/>
      <x v="400"/>
      <x v="7"/>
      <x v="36"/>
    </i>
    <i>
      <x v="207"/>
      <x v="9"/>
      <x v="404"/>
      <x v="7"/>
      <x v="3"/>
    </i>
    <i>
      <x v="208"/>
      <x v="5"/>
      <x v="405"/>
      <x v="83"/>
      <x/>
    </i>
    <i>
      <x v="209"/>
      <x v="5"/>
      <x v="406"/>
      <x v="85"/>
      <x/>
    </i>
    <i>
      <x v="210"/>
      <x v="5"/>
      <x v="408"/>
      <x v="78"/>
      <x/>
    </i>
    <i>
      <x v="211"/>
      <x v="5"/>
      <x v="409"/>
      <x v="83"/>
      <x v="1"/>
    </i>
    <i>
      <x v="212"/>
      <x v="5"/>
      <x v="410"/>
      <x v="85"/>
      <x v="1"/>
    </i>
    <i>
      <x v="213"/>
      <x v="5"/>
      <x v="412"/>
      <x v="78"/>
      <x v="1"/>
    </i>
    <i>
      <x v="214"/>
      <x v="3"/>
      <x v="413"/>
      <x v="63"/>
      <x v="3"/>
    </i>
    <i>
      <x v="215"/>
      <x v="6"/>
      <x v="418"/>
      <x v="62"/>
      <x v="38"/>
    </i>
    <i>
      <x v="216"/>
      <x v="6"/>
      <x v="419"/>
      <x v="93"/>
      <x v="38"/>
    </i>
    <i>
      <x v="217"/>
      <x v="3"/>
      <x v="432"/>
      <x v="5"/>
      <x v="36"/>
    </i>
    <i>
      <x v="218"/>
      <x v="6"/>
      <x v="437"/>
      <x v="94"/>
      <x v="20"/>
    </i>
    <i>
      <x v="219"/>
      <x v="6"/>
      <x v="438"/>
      <x v="94"/>
      <x v="20"/>
    </i>
    <i>
      <x v="220"/>
      <x v="5"/>
      <x v="315"/>
      <x v="63"/>
      <x v="3"/>
    </i>
    <i>
      <x v="221"/>
      <x v="5"/>
      <x v="316"/>
      <x v="95"/>
      <x v="3"/>
    </i>
    <i>
      <x v="222"/>
      <x v="11"/>
      <x v="222"/>
      <x v="96"/>
      <x v="39"/>
    </i>
    <i>
      <x v="223"/>
      <x/>
      <x v="251"/>
      <x v="22"/>
      <x v="12"/>
    </i>
    <i>
      <x v="224"/>
      <x/>
      <x v="255"/>
      <x v="22"/>
      <x v="13"/>
    </i>
    <i>
      <x v="225"/>
      <x/>
      <x v="268"/>
      <x v="3"/>
      <x v="4"/>
    </i>
    <i>
      <x v="226"/>
      <x v="1"/>
      <x v="317"/>
      <x v="97"/>
      <x v="8"/>
    </i>
    <i>
      <x v="227"/>
      <x v="1"/>
      <x v="340"/>
      <x v="65"/>
      <x v="29"/>
    </i>
    <i t="grand">
      <x/>
    </i>
  </rowItems>
  <colFields count="1">
    <field x="6"/>
  </colFields>
  <col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colItems>
  <pageFields count="1">
    <pageField fld="7" hier="0"/>
  </pageFields>
  <dataFields count="1">
    <dataField name="Sum of Qty To Order" fld="7" baseField="5" baseItem="21"/>
  </dataFields>
  <formats count="21">
    <format dxfId="20">
      <pivotArea field="3" type="button" dataOnly="0" labelOnly="1" outline="0" axis="axisRow" fieldPosition="1"/>
    </format>
    <format dxfId="19">
      <pivotArea field="1" type="button" dataOnly="0" labelOnly="1" outline="0" axis="axisRow" fieldPosition="2"/>
    </format>
    <format dxfId="18">
      <pivotArea field="2" type="button" dataOnly="0" labelOnly="1" outline="0" axis="axisRow" fieldPosition="3"/>
    </format>
    <format dxfId="17">
      <pivotArea field="5" type="button" dataOnly="0" labelOnly="1" outline="0" axis="axisRow" fieldPosition="4"/>
    </format>
    <format dxfId="16">
      <pivotArea field="6" type="button" dataOnly="0" labelOnly="1" outline="0" axis="axisCol" fieldPosition="0"/>
    </format>
    <format dxfId="15">
      <pivotArea type="topRight" dataOnly="0" labelOnly="1" outline="0" fieldPosition="0"/>
    </format>
    <format dxfId="14">
      <pivotArea dataOnly="0" labelOnly="1" outline="0" fieldPosition="0">
        <references count="1">
          <reference field="6" count="0"/>
        </references>
      </pivotArea>
    </format>
    <format dxfId="13">
      <pivotArea type="origin" dataOnly="0" labelOnly="1" outline="0" offset="B1:E1" fieldPosition="0"/>
    </format>
    <format dxfId="12">
      <pivotArea type="all" dataOnly="0" outline="0" fieldPosition="0"/>
    </format>
    <format dxfId="11">
      <pivotArea type="origin" dataOnly="0" labelOnly="1" outline="0" fieldPosition="0"/>
    </format>
    <format dxfId="10">
      <pivotArea field="0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1" type="button" dataOnly="0" labelOnly="1" outline="0" axis="axisRow" fieldPosition="2"/>
    </format>
    <format dxfId="7">
      <pivotArea field="2" type="button" dataOnly="0" labelOnly="1" outline="0" axis="axisRow" fieldPosition="3"/>
    </format>
    <format dxfId="6">
      <pivotArea field="5" type="button" dataOnly="0" labelOnly="1" outline="0" axis="axisRow" fieldPosition="4"/>
    </format>
    <format dxfId="5">
      <pivotArea field="6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6" count="0"/>
        </references>
      </pivotArea>
    </format>
    <format dxfId="2">
      <pivotArea type="origin" dataOnly="0" labelOnly="1" outline="0" fieldPosition="0"/>
    </format>
    <format dxfId="1">
      <pivotArea field="0" type="button" dataOnly="0" labelOnly="1" outline="0" axis="axisRow" fieldPosition="0"/>
    </format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N177"/>
  <sheetViews>
    <sheetView tabSelected="1" zoomScale="85" zoomScaleNormal="85" workbookViewId="0">
      <pane xSplit="9" ySplit="13" topLeftCell="O34" activePane="bottomRight" state="frozen"/>
      <selection pane="topRight" activeCell="J1" sqref="J1"/>
      <selection pane="bottomLeft" activeCell="A14" sqref="A14"/>
      <selection pane="bottomRight" activeCell="S89" sqref="S83:S89"/>
    </sheetView>
  </sheetViews>
  <sheetFormatPr defaultColWidth="9.25" defaultRowHeight="14.25" outlineLevelCol="1"/>
  <cols>
    <col min="1" max="1" width="21.625" style="108" customWidth="1"/>
    <col min="2" max="2" width="11.25" style="108" bestFit="1" customWidth="1"/>
    <col min="3" max="3" width="8.875" style="73" bestFit="1" customWidth="1"/>
    <col min="4" max="4" width="25.125" style="73" bestFit="1" customWidth="1"/>
    <col min="5" max="5" width="31.75" style="107" bestFit="1" customWidth="1"/>
    <col min="6" max="6" width="22" style="107" customWidth="1"/>
    <col min="7" max="7" width="9.625" style="107" bestFit="1" customWidth="1"/>
    <col min="8" max="8" width="11.25" style="107" customWidth="1"/>
    <col min="9" max="9" width="41.375" style="109" customWidth="1" outlineLevel="1"/>
    <col min="10" max="10" width="5.875" style="109" customWidth="1"/>
    <col min="11" max="33" width="5.75" style="107" customWidth="1"/>
    <col min="34" max="35" width="9.375" style="106" hidden="1" customWidth="1" outlineLevel="1"/>
    <col min="36" max="36" width="12.25" style="107" hidden="1" customWidth="1" outlineLevel="1"/>
    <col min="37" max="37" width="11" style="107" customWidth="1" collapsed="1"/>
    <col min="38" max="39" width="9.25" style="107"/>
    <col min="40" max="40" width="12.25" style="17" bestFit="1" customWidth="1"/>
    <col min="41" max="16384" width="9.25" style="107"/>
  </cols>
  <sheetData>
    <row r="1" spans="1:40" s="7" customFormat="1" ht="23.25">
      <c r="A1" s="65" t="s">
        <v>495</v>
      </c>
      <c r="B1" s="6"/>
      <c r="C1" s="90"/>
      <c r="D1" s="90"/>
      <c r="E1" s="74"/>
      <c r="F1" s="74"/>
      <c r="G1" s="74"/>
      <c r="H1" s="62"/>
      <c r="I1" s="9"/>
      <c r="J1" s="9"/>
      <c r="K1" s="74"/>
      <c r="L1" s="9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9"/>
      <c r="AI1" s="9"/>
      <c r="AJ1" s="74"/>
      <c r="AN1" s="17"/>
    </row>
    <row r="2" spans="1:40" s="7" customFormat="1" ht="15">
      <c r="A2" s="86" t="s">
        <v>496</v>
      </c>
      <c r="B2" s="6"/>
      <c r="C2" s="90"/>
      <c r="D2" s="90"/>
      <c r="E2" s="74"/>
      <c r="F2" s="74"/>
      <c r="G2" s="74"/>
      <c r="H2" s="62"/>
      <c r="I2" s="9"/>
      <c r="J2" s="9"/>
      <c r="K2" s="74"/>
      <c r="L2" s="9"/>
      <c r="O2" s="60"/>
      <c r="P2" s="60"/>
      <c r="Q2" s="60"/>
      <c r="R2" s="60"/>
      <c r="S2" s="60"/>
      <c r="T2" s="60"/>
      <c r="U2" s="60"/>
      <c r="V2" s="60"/>
      <c r="W2" s="61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9"/>
      <c r="AI2" s="9"/>
      <c r="AJ2" s="74"/>
      <c r="AN2" s="17"/>
    </row>
    <row r="3" spans="1:40" s="7" customFormat="1" ht="15">
      <c r="A3" s="67" t="s">
        <v>357</v>
      </c>
      <c r="B3" s="96"/>
      <c r="C3" s="90"/>
      <c r="D3" s="90"/>
      <c r="E3" s="74"/>
      <c r="F3" s="84" t="s">
        <v>356</v>
      </c>
      <c r="G3" s="117"/>
      <c r="H3" s="62"/>
      <c r="I3" s="9"/>
      <c r="J3" s="9"/>
      <c r="K3" s="74"/>
      <c r="L3" s="9"/>
      <c r="O3" s="60"/>
      <c r="P3" s="60"/>
      <c r="Q3" s="60"/>
      <c r="R3" s="60"/>
      <c r="S3" s="60"/>
      <c r="T3" s="60"/>
      <c r="U3" s="60"/>
      <c r="V3" s="60"/>
      <c r="W3" s="61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9"/>
      <c r="AI3" s="9"/>
      <c r="AJ3" s="74"/>
      <c r="AN3" s="17"/>
    </row>
    <row r="4" spans="1:40" s="7" customFormat="1" ht="23.25" customHeight="1">
      <c r="A4" s="167" t="s">
        <v>3</v>
      </c>
      <c r="B4" s="186">
        <v>42736</v>
      </c>
      <c r="C4" s="90"/>
      <c r="D4" s="90"/>
      <c r="E4" s="74"/>
      <c r="F4" s="83" t="s">
        <v>103</v>
      </c>
      <c r="G4" s="85"/>
      <c r="J4" s="74"/>
      <c r="K4" s="112"/>
      <c r="L4" s="112"/>
      <c r="M4" s="112"/>
      <c r="N4" s="112"/>
      <c r="O4" s="112"/>
      <c r="P4" s="112"/>
      <c r="Q4" s="112"/>
      <c r="R4" s="113"/>
      <c r="S4" s="112"/>
      <c r="T4" s="112"/>
      <c r="U4" s="112"/>
      <c r="V4" s="112"/>
      <c r="W4" s="112"/>
      <c r="X4" s="112"/>
      <c r="Y4" s="112"/>
      <c r="Z4" s="112"/>
      <c r="AA4" s="112"/>
      <c r="AB4" s="112"/>
      <c r="AD4" s="112"/>
      <c r="AE4" s="112"/>
      <c r="AF4" s="112"/>
      <c r="AG4" s="17"/>
      <c r="AH4" s="17"/>
      <c r="AI4" s="74"/>
      <c r="AJ4" s="60"/>
      <c r="AK4" s="114"/>
      <c r="AN4" s="112"/>
    </row>
    <row r="5" spans="1:40" s="7" customFormat="1" ht="15">
      <c r="A5" s="168" t="s">
        <v>355</v>
      </c>
      <c r="B5" s="170" t="s">
        <v>497</v>
      </c>
      <c r="C5" s="90"/>
      <c r="D5" s="90"/>
      <c r="E5" s="74"/>
      <c r="F5" s="187"/>
      <c r="G5" s="188"/>
      <c r="J5" s="7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7"/>
      <c r="AI5" s="74"/>
      <c r="AJ5" s="74"/>
      <c r="AK5" s="60"/>
      <c r="AN5" s="17"/>
    </row>
    <row r="6" spans="1:40" s="7" customFormat="1" ht="15" customHeight="1">
      <c r="A6" s="169" t="s">
        <v>5</v>
      </c>
      <c r="B6" s="97">
        <f>SUM(AG14:AG442)</f>
        <v>280</v>
      </c>
      <c r="C6" s="90"/>
      <c r="D6" s="64"/>
      <c r="E6" s="136"/>
      <c r="F6" s="189"/>
      <c r="G6" s="190"/>
      <c r="J6" s="74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7"/>
      <c r="AI6" s="74"/>
      <c r="AJ6" s="74"/>
      <c r="AK6" s="60"/>
      <c r="AN6" s="17"/>
    </row>
    <row r="7" spans="1:40" s="7" customFormat="1">
      <c r="A7" s="90"/>
      <c r="B7" s="90"/>
      <c r="C7" s="90"/>
      <c r="D7" s="64"/>
      <c r="E7" s="74"/>
      <c r="F7" s="189"/>
      <c r="G7" s="190"/>
      <c r="J7" s="74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7"/>
      <c r="AI7" s="74"/>
      <c r="AJ7" s="74"/>
      <c r="AK7" s="60"/>
      <c r="AN7" s="17"/>
    </row>
    <row r="8" spans="1:40" s="7" customFormat="1" ht="14.65" hidden="1" customHeight="1">
      <c r="A8" s="68" t="s">
        <v>8</v>
      </c>
      <c r="B8" s="27" t="s">
        <v>101</v>
      </c>
      <c r="C8"/>
      <c r="D8"/>
      <c r="E8" s="74"/>
      <c r="F8" s="189"/>
      <c r="G8" s="190"/>
      <c r="J8" s="74"/>
      <c r="K8" s="112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74"/>
      <c r="AN8" s="17"/>
    </row>
    <row r="9" spans="1:40" s="59" customFormat="1">
      <c r="A9" s="69"/>
      <c r="B9" s="64"/>
      <c r="D9" s="74"/>
      <c r="E9" s="74"/>
      <c r="F9" s="191"/>
      <c r="G9" s="192"/>
      <c r="J9" s="74"/>
      <c r="K9" s="112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74"/>
      <c r="AN9" s="17"/>
    </row>
    <row r="10" spans="1:40" s="7" customFormat="1">
      <c r="A10" s="79"/>
      <c r="B10" s="79"/>
      <c r="C10" s="90"/>
      <c r="D10" s="90"/>
      <c r="E10" s="74"/>
      <c r="F10" s="74"/>
      <c r="H10" s="59"/>
      <c r="I10" s="62"/>
      <c r="J10" s="62"/>
      <c r="AH10" s="91" t="s">
        <v>389</v>
      </c>
      <c r="AI10" s="91" t="s">
        <v>389</v>
      </c>
      <c r="AJ10" s="91" t="s">
        <v>389</v>
      </c>
      <c r="AN10" s="118"/>
    </row>
    <row r="11" spans="1:40" s="7" customFormat="1" ht="15">
      <c r="A11" s="152"/>
      <c r="B11" s="153"/>
      <c r="C11" s="153"/>
      <c r="D11" s="154"/>
      <c r="E11" s="155"/>
      <c r="F11" s="155"/>
      <c r="G11" s="155"/>
      <c r="H11" s="156" t="s">
        <v>493</v>
      </c>
      <c r="I11" s="157"/>
      <c r="J11" s="110">
        <v>1</v>
      </c>
      <c r="K11" s="110">
        <v>2</v>
      </c>
      <c r="L11" s="110">
        <v>3</v>
      </c>
      <c r="M11" s="110">
        <v>3.5</v>
      </c>
      <c r="N11" s="110">
        <v>4</v>
      </c>
      <c r="O11" s="110">
        <v>4.5</v>
      </c>
      <c r="P11" s="110">
        <v>5</v>
      </c>
      <c r="Q11" s="110">
        <v>5.5</v>
      </c>
      <c r="R11" s="110">
        <v>6</v>
      </c>
      <c r="S11" s="110">
        <v>6.5</v>
      </c>
      <c r="T11" s="110">
        <v>7</v>
      </c>
      <c r="U11" s="110">
        <v>7.5</v>
      </c>
      <c r="V11" s="110">
        <v>8</v>
      </c>
      <c r="W11" s="110">
        <v>8.5</v>
      </c>
      <c r="X11" s="110">
        <v>9</v>
      </c>
      <c r="Y11" s="110">
        <v>9.5</v>
      </c>
      <c r="Z11" s="110">
        <v>10</v>
      </c>
      <c r="AA11" s="110">
        <v>10.5</v>
      </c>
      <c r="AB11" s="110">
        <v>11</v>
      </c>
      <c r="AC11" s="110">
        <v>11.5</v>
      </c>
      <c r="AD11" s="110">
        <v>12</v>
      </c>
      <c r="AE11" s="110">
        <v>13</v>
      </c>
      <c r="AF11" s="110">
        <v>14</v>
      </c>
      <c r="AG11" s="158"/>
      <c r="AH11" s="47"/>
      <c r="AI11" s="63"/>
      <c r="AJ11" s="48"/>
      <c r="AM11" s="120"/>
    </row>
    <row r="12" spans="1:40" s="74" customFormat="1" ht="15">
      <c r="A12" s="159"/>
      <c r="B12" s="92"/>
      <c r="C12" s="92"/>
      <c r="D12" s="93"/>
      <c r="E12" s="94"/>
      <c r="F12" s="94"/>
      <c r="G12" s="94"/>
      <c r="H12" s="111" t="s">
        <v>494</v>
      </c>
      <c r="I12" s="111"/>
      <c r="J12" s="110">
        <v>33</v>
      </c>
      <c r="K12" s="110">
        <v>34.5</v>
      </c>
      <c r="L12" s="110">
        <v>35.5</v>
      </c>
      <c r="M12" s="110">
        <v>36</v>
      </c>
      <c r="N12" s="110">
        <v>37</v>
      </c>
      <c r="O12" s="110">
        <v>37.5</v>
      </c>
      <c r="P12" s="110">
        <v>38</v>
      </c>
      <c r="Q12" s="110">
        <v>38.5</v>
      </c>
      <c r="R12" s="110">
        <v>39.5</v>
      </c>
      <c r="S12" s="110">
        <v>40</v>
      </c>
      <c r="T12" s="110">
        <v>40.5</v>
      </c>
      <c r="U12" s="110">
        <v>41.5</v>
      </c>
      <c r="V12" s="110">
        <v>42</v>
      </c>
      <c r="W12" s="110">
        <v>42.5</v>
      </c>
      <c r="X12" s="110">
        <v>43</v>
      </c>
      <c r="Y12" s="110">
        <v>44</v>
      </c>
      <c r="Z12" s="110">
        <v>44.5</v>
      </c>
      <c r="AA12" s="110">
        <v>45</v>
      </c>
      <c r="AB12" s="110">
        <v>45.5</v>
      </c>
      <c r="AC12" s="110">
        <v>46.5</v>
      </c>
      <c r="AD12" s="110">
        <v>47</v>
      </c>
      <c r="AE12" s="110">
        <v>48</v>
      </c>
      <c r="AF12" s="110">
        <v>50</v>
      </c>
      <c r="AG12" s="160"/>
      <c r="AH12" s="47"/>
      <c r="AI12" s="95"/>
      <c r="AJ12" s="48"/>
      <c r="AM12" s="120"/>
    </row>
    <row r="13" spans="1:40" s="101" customFormat="1" ht="45">
      <c r="A13" s="137" t="s">
        <v>390</v>
      </c>
      <c r="B13" s="140" t="s">
        <v>464</v>
      </c>
      <c r="C13" s="138" t="s">
        <v>435</v>
      </c>
      <c r="D13" s="140" t="s">
        <v>463</v>
      </c>
      <c r="E13" s="137" t="s">
        <v>466</v>
      </c>
      <c r="F13" s="137" t="s">
        <v>433</v>
      </c>
      <c r="G13" s="98" t="s">
        <v>388</v>
      </c>
      <c r="H13" s="142" t="s">
        <v>465</v>
      </c>
      <c r="I13" s="142" t="s">
        <v>467</v>
      </c>
      <c r="J13" s="150" t="s">
        <v>468</v>
      </c>
      <c r="K13" s="150" t="s">
        <v>440</v>
      </c>
      <c r="L13" s="150" t="s">
        <v>441</v>
      </c>
      <c r="M13" s="150" t="s">
        <v>442</v>
      </c>
      <c r="N13" s="150" t="s">
        <v>443</v>
      </c>
      <c r="O13" s="150" t="s">
        <v>444</v>
      </c>
      <c r="P13" s="150" t="s">
        <v>445</v>
      </c>
      <c r="Q13" s="150" t="s">
        <v>446</v>
      </c>
      <c r="R13" s="150" t="s">
        <v>447</v>
      </c>
      <c r="S13" s="150" t="s">
        <v>448</v>
      </c>
      <c r="T13" s="150" t="s">
        <v>449</v>
      </c>
      <c r="U13" s="150" t="s">
        <v>450</v>
      </c>
      <c r="V13" s="150" t="s">
        <v>451</v>
      </c>
      <c r="W13" s="150" t="s">
        <v>452</v>
      </c>
      <c r="X13" s="150" t="s">
        <v>453</v>
      </c>
      <c r="Y13" s="150" t="s">
        <v>454</v>
      </c>
      <c r="Z13" s="150" t="s">
        <v>455</v>
      </c>
      <c r="AA13" s="150" t="s">
        <v>456</v>
      </c>
      <c r="AB13" s="150" t="s">
        <v>457</v>
      </c>
      <c r="AC13" s="150" t="s">
        <v>458</v>
      </c>
      <c r="AD13" s="150" t="s">
        <v>459</v>
      </c>
      <c r="AE13" s="150" t="s">
        <v>460</v>
      </c>
      <c r="AF13" s="150" t="s">
        <v>461</v>
      </c>
      <c r="AG13" s="139" t="s">
        <v>462</v>
      </c>
      <c r="AH13" s="151" t="s">
        <v>438</v>
      </c>
      <c r="AI13" s="99" t="s">
        <v>439</v>
      </c>
      <c r="AJ13" s="100" t="s">
        <v>4</v>
      </c>
      <c r="AM13" s="121"/>
    </row>
    <row r="14" spans="1:40" s="74" customFormat="1" hidden="1">
      <c r="A14" s="175" t="s">
        <v>437</v>
      </c>
      <c r="B14" s="171" t="s">
        <v>362</v>
      </c>
      <c r="C14" s="176" t="s">
        <v>434</v>
      </c>
      <c r="D14" s="82" t="s">
        <v>425</v>
      </c>
      <c r="E14" s="102" t="s">
        <v>504</v>
      </c>
      <c r="F14" s="102" t="s">
        <v>432</v>
      </c>
      <c r="G14" s="102" t="s">
        <v>361</v>
      </c>
      <c r="H14" s="177">
        <v>42552</v>
      </c>
      <c r="I14" s="177" t="str">
        <f t="shared" ref="I14:I79" si="0">CONCATENATE(B14,E14,G14)</f>
        <v>000002GREY/BLACK/NEON YELLOWV01</v>
      </c>
      <c r="J14" s="141"/>
      <c r="K14" s="141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77">
        <f t="shared" ref="AG14:AG46" si="1">SUM(J14:AF14)</f>
        <v>0</v>
      </c>
      <c r="AH14" s="103">
        <v>130</v>
      </c>
      <c r="AI14" s="104">
        <v>71.5</v>
      </c>
      <c r="AJ14" s="105">
        <f t="shared" ref="AJ14:AJ47" si="2">AG14*AI14</f>
        <v>0</v>
      </c>
      <c r="AK14" s="9"/>
      <c r="AM14" s="122"/>
    </row>
    <row r="15" spans="1:40" s="74" customFormat="1" hidden="1">
      <c r="A15" s="175" t="s">
        <v>437</v>
      </c>
      <c r="B15" s="171" t="s">
        <v>363</v>
      </c>
      <c r="C15" s="176" t="s">
        <v>434</v>
      </c>
      <c r="D15" s="82" t="s">
        <v>426</v>
      </c>
      <c r="E15" s="102" t="s">
        <v>401</v>
      </c>
      <c r="F15" s="102" t="s">
        <v>432</v>
      </c>
      <c r="G15" s="102" t="s">
        <v>361</v>
      </c>
      <c r="H15" s="177">
        <v>42552</v>
      </c>
      <c r="I15" s="177" t="str">
        <f t="shared" si="0"/>
        <v>000003GREY/RED/BLUEV01</v>
      </c>
      <c r="J15" s="141"/>
      <c r="K15" s="141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77">
        <f t="shared" si="1"/>
        <v>0</v>
      </c>
      <c r="AH15" s="103">
        <v>140</v>
      </c>
      <c r="AI15" s="104">
        <v>77</v>
      </c>
      <c r="AJ15" s="105">
        <f t="shared" si="2"/>
        <v>0</v>
      </c>
      <c r="AK15" s="9"/>
      <c r="AM15" s="122"/>
    </row>
    <row r="16" spans="1:40" s="74" customFormat="1">
      <c r="A16" s="175" t="s">
        <v>437</v>
      </c>
      <c r="B16" s="183" t="s">
        <v>514</v>
      </c>
      <c r="C16" s="176" t="s">
        <v>512</v>
      </c>
      <c r="D16" s="82" t="s">
        <v>424</v>
      </c>
      <c r="E16" s="102" t="s">
        <v>505</v>
      </c>
      <c r="F16" s="102" t="s">
        <v>431</v>
      </c>
      <c r="G16" s="102" t="s">
        <v>361</v>
      </c>
      <c r="H16" s="177">
        <v>42552</v>
      </c>
      <c r="I16" s="177" t="str">
        <f t="shared" si="0"/>
        <v>000546BLACK/NEON YELLOW/LIGHT GREYV01</v>
      </c>
      <c r="J16" s="141"/>
      <c r="K16" s="141"/>
      <c r="L16" s="141"/>
      <c r="M16" s="141"/>
      <c r="N16" s="141"/>
      <c r="O16" s="141"/>
      <c r="P16" s="141"/>
      <c r="Q16" s="141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77">
        <f t="shared" si="1"/>
        <v>0</v>
      </c>
      <c r="AH16" s="103">
        <v>150</v>
      </c>
      <c r="AI16" s="104">
        <v>82.5</v>
      </c>
      <c r="AJ16" s="105">
        <f t="shared" si="2"/>
        <v>0</v>
      </c>
      <c r="AK16" s="9"/>
      <c r="AM16" s="122"/>
    </row>
    <row r="17" spans="1:39" s="74" customFormat="1" hidden="1">
      <c r="A17" s="175" t="s">
        <v>437</v>
      </c>
      <c r="B17" s="183" t="s">
        <v>515</v>
      </c>
      <c r="C17" s="176" t="s">
        <v>513</v>
      </c>
      <c r="D17" s="82" t="s">
        <v>424</v>
      </c>
      <c r="E17" s="102" t="s">
        <v>506</v>
      </c>
      <c r="F17" s="102" t="s">
        <v>431</v>
      </c>
      <c r="G17" s="102" t="s">
        <v>361</v>
      </c>
      <c r="H17" s="177">
        <v>42552</v>
      </c>
      <c r="I17" s="177" t="str">
        <f t="shared" si="0"/>
        <v>000547TEAL/BLACK/PINKV01</v>
      </c>
      <c r="J17" s="141"/>
      <c r="K17" s="141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41"/>
      <c r="Z17" s="141"/>
      <c r="AA17" s="141"/>
      <c r="AB17" s="141"/>
      <c r="AC17" s="141"/>
      <c r="AD17" s="141"/>
      <c r="AE17" s="141"/>
      <c r="AF17" s="141"/>
      <c r="AG17" s="77">
        <f t="shared" si="1"/>
        <v>0</v>
      </c>
      <c r="AH17" s="103">
        <v>120</v>
      </c>
      <c r="AI17" s="104">
        <v>66</v>
      </c>
      <c r="AJ17" s="105">
        <f t="shared" si="2"/>
        <v>0</v>
      </c>
      <c r="AK17" s="9"/>
      <c r="AM17" s="122"/>
    </row>
    <row r="18" spans="1:39" s="74" customFormat="1" hidden="1">
      <c r="A18" s="175" t="s">
        <v>437</v>
      </c>
      <c r="B18" s="183" t="s">
        <v>516</v>
      </c>
      <c r="C18" s="176" t="s">
        <v>434</v>
      </c>
      <c r="D18" s="82" t="s">
        <v>501</v>
      </c>
      <c r="E18" s="102" t="s">
        <v>507</v>
      </c>
      <c r="F18" s="102" t="s">
        <v>431</v>
      </c>
      <c r="G18" s="102" t="s">
        <v>361</v>
      </c>
      <c r="H18" s="177">
        <v>42552</v>
      </c>
      <c r="I18" s="177" t="str">
        <f t="shared" si="0"/>
        <v>000058RED/DARK GREY/BLACKV01</v>
      </c>
      <c r="J18" s="141"/>
      <c r="K18" s="141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77">
        <f t="shared" si="1"/>
        <v>0</v>
      </c>
      <c r="AH18" s="103">
        <v>120</v>
      </c>
      <c r="AI18" s="104">
        <v>66</v>
      </c>
      <c r="AJ18" s="105">
        <f t="shared" si="2"/>
        <v>0</v>
      </c>
      <c r="AK18" s="9"/>
      <c r="AM18" s="122"/>
    </row>
    <row r="19" spans="1:39" s="74" customFormat="1">
      <c r="A19" s="175" t="s">
        <v>437</v>
      </c>
      <c r="B19" s="183" t="s">
        <v>371</v>
      </c>
      <c r="C19" s="176" t="s">
        <v>434</v>
      </c>
      <c r="D19" s="82" t="s">
        <v>391</v>
      </c>
      <c r="E19" s="102" t="s">
        <v>508</v>
      </c>
      <c r="F19" s="102" t="s">
        <v>431</v>
      </c>
      <c r="G19" s="102" t="s">
        <v>361</v>
      </c>
      <c r="H19" s="177">
        <v>42736</v>
      </c>
      <c r="I19" s="177" t="str">
        <f t="shared" si="0"/>
        <v>000056NEON YELLOW/BLACK/GREYV01</v>
      </c>
      <c r="J19" s="141"/>
      <c r="K19" s="141"/>
      <c r="L19" s="141"/>
      <c r="M19" s="141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41"/>
      <c r="AG19" s="77">
        <f t="shared" si="1"/>
        <v>0</v>
      </c>
      <c r="AH19" s="103">
        <v>120</v>
      </c>
      <c r="AI19" s="104">
        <v>66</v>
      </c>
      <c r="AJ19" s="105">
        <f t="shared" si="2"/>
        <v>0</v>
      </c>
      <c r="AK19" s="9"/>
      <c r="AM19" s="122"/>
    </row>
    <row r="20" spans="1:39" s="74" customFormat="1" hidden="1">
      <c r="A20" s="175" t="s">
        <v>437</v>
      </c>
      <c r="B20" s="183" t="s">
        <v>517</v>
      </c>
      <c r="C20" s="176" t="s">
        <v>512</v>
      </c>
      <c r="D20" s="82" t="s">
        <v>502</v>
      </c>
      <c r="E20" s="102" t="s">
        <v>509</v>
      </c>
      <c r="F20" s="102" t="s">
        <v>432</v>
      </c>
      <c r="G20" s="102" t="s">
        <v>361</v>
      </c>
      <c r="H20" s="177">
        <v>42736</v>
      </c>
      <c r="I20" s="177" t="str">
        <f t="shared" si="0"/>
        <v>000548SILVER/BLACK/NEON YELLOWV01</v>
      </c>
      <c r="J20" s="141"/>
      <c r="K20" s="141"/>
      <c r="L20" s="141"/>
      <c r="M20" s="141"/>
      <c r="N20" s="141"/>
      <c r="O20" s="141"/>
      <c r="P20" s="141"/>
      <c r="Q20" s="141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77">
        <f t="shared" si="1"/>
        <v>0</v>
      </c>
      <c r="AH20" s="103">
        <v>110</v>
      </c>
      <c r="AI20" s="104">
        <v>60.5</v>
      </c>
      <c r="AJ20" s="105">
        <f t="shared" si="2"/>
        <v>0</v>
      </c>
      <c r="AK20" s="9"/>
      <c r="AM20" s="122"/>
    </row>
    <row r="21" spans="1:39" s="74" customFormat="1" hidden="1">
      <c r="A21" s="175" t="s">
        <v>437</v>
      </c>
      <c r="B21" s="183" t="s">
        <v>382</v>
      </c>
      <c r="C21" s="176" t="s">
        <v>512</v>
      </c>
      <c r="D21" s="82" t="s">
        <v>503</v>
      </c>
      <c r="E21" s="102" t="s">
        <v>402</v>
      </c>
      <c r="F21" s="102" t="s">
        <v>432</v>
      </c>
      <c r="G21" s="102" t="s">
        <v>361</v>
      </c>
      <c r="H21" s="177">
        <v>42736</v>
      </c>
      <c r="I21" s="177" t="str">
        <f t="shared" si="0"/>
        <v>000145BLACK/BLUE/REDV01</v>
      </c>
      <c r="J21" s="141"/>
      <c r="K21" s="141"/>
      <c r="L21" s="141"/>
      <c r="M21" s="141"/>
      <c r="N21" s="141"/>
      <c r="O21" s="141"/>
      <c r="P21" s="141"/>
      <c r="Q21" s="141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77">
        <f t="shared" si="1"/>
        <v>0</v>
      </c>
      <c r="AH21" s="103">
        <v>100</v>
      </c>
      <c r="AI21" s="104">
        <v>55</v>
      </c>
      <c r="AJ21" s="105">
        <f t="shared" si="2"/>
        <v>0</v>
      </c>
      <c r="AK21" s="9"/>
      <c r="AM21" s="122"/>
    </row>
    <row r="22" spans="1:39" s="74" customFormat="1" hidden="1">
      <c r="A22" s="175" t="s">
        <v>437</v>
      </c>
      <c r="B22" s="183" t="s">
        <v>518</v>
      </c>
      <c r="C22" s="176" t="s">
        <v>513</v>
      </c>
      <c r="D22" s="82" t="s">
        <v>502</v>
      </c>
      <c r="E22" s="102" t="s">
        <v>510</v>
      </c>
      <c r="F22" s="102" t="s">
        <v>432</v>
      </c>
      <c r="G22" s="102" t="s">
        <v>361</v>
      </c>
      <c r="H22" s="177">
        <v>42736</v>
      </c>
      <c r="I22" s="177" t="str">
        <f t="shared" si="0"/>
        <v>000549SILVER/TEAL/GREYV01</v>
      </c>
      <c r="J22" s="141"/>
      <c r="K22" s="141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41"/>
      <c r="Z22" s="141"/>
      <c r="AA22" s="141"/>
      <c r="AB22" s="141"/>
      <c r="AC22" s="141"/>
      <c r="AD22" s="141"/>
      <c r="AE22" s="141"/>
      <c r="AF22" s="141"/>
      <c r="AG22" s="77">
        <f t="shared" si="1"/>
        <v>0</v>
      </c>
      <c r="AH22" s="103">
        <v>80</v>
      </c>
      <c r="AI22" s="104">
        <v>44</v>
      </c>
      <c r="AJ22" s="105">
        <f t="shared" si="2"/>
        <v>0</v>
      </c>
      <c r="AK22" s="9"/>
      <c r="AM22" s="122"/>
    </row>
    <row r="23" spans="1:39" s="74" customFormat="1" hidden="1">
      <c r="A23" s="175" t="s">
        <v>437</v>
      </c>
      <c r="B23" s="183" t="s">
        <v>383</v>
      </c>
      <c r="C23" s="176" t="s">
        <v>513</v>
      </c>
      <c r="D23" s="82" t="s">
        <v>427</v>
      </c>
      <c r="E23" s="102" t="s">
        <v>403</v>
      </c>
      <c r="F23" s="102" t="s">
        <v>432</v>
      </c>
      <c r="G23" s="102" t="s">
        <v>361</v>
      </c>
      <c r="H23" s="177">
        <v>42736</v>
      </c>
      <c r="I23" s="177" t="str">
        <f t="shared" si="0"/>
        <v>000146BLACK/TEAL/BERRYV01</v>
      </c>
      <c r="J23" s="141"/>
      <c r="K23" s="141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41"/>
      <c r="Z23" s="141"/>
      <c r="AA23" s="141"/>
      <c r="AB23" s="141"/>
      <c r="AC23" s="141"/>
      <c r="AD23" s="141"/>
      <c r="AE23" s="141"/>
      <c r="AF23" s="141"/>
      <c r="AG23" s="77">
        <f t="shared" si="1"/>
        <v>0</v>
      </c>
      <c r="AH23" s="103">
        <v>95</v>
      </c>
      <c r="AI23" s="104">
        <v>52.25</v>
      </c>
      <c r="AJ23" s="105">
        <f t="shared" si="2"/>
        <v>0</v>
      </c>
      <c r="AK23" s="9"/>
      <c r="AM23" s="122"/>
    </row>
    <row r="24" spans="1:39" s="74" customFormat="1" hidden="1">
      <c r="A24" s="175" t="s">
        <v>437</v>
      </c>
      <c r="B24" s="183" t="s">
        <v>387</v>
      </c>
      <c r="C24" s="176" t="s">
        <v>434</v>
      </c>
      <c r="D24" s="82" t="s">
        <v>428</v>
      </c>
      <c r="E24" s="102" t="s">
        <v>404</v>
      </c>
      <c r="F24" s="102" t="s">
        <v>431</v>
      </c>
      <c r="G24" s="102" t="s">
        <v>361</v>
      </c>
      <c r="H24" s="177">
        <v>42736</v>
      </c>
      <c r="I24" s="177" t="str">
        <f t="shared" si="0"/>
        <v>000154RED/BLACK/GREYV01</v>
      </c>
      <c r="J24" s="141"/>
      <c r="K24" s="141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77">
        <f t="shared" si="1"/>
        <v>0</v>
      </c>
      <c r="AH24" s="103">
        <v>100</v>
      </c>
      <c r="AI24" s="104">
        <v>55</v>
      </c>
      <c r="AJ24" s="105">
        <f t="shared" si="2"/>
        <v>0</v>
      </c>
      <c r="AK24" s="9"/>
      <c r="AM24" s="122"/>
    </row>
    <row r="25" spans="1:39" s="74" customFormat="1">
      <c r="A25" s="175" t="s">
        <v>437</v>
      </c>
      <c r="B25" s="183" t="s">
        <v>385</v>
      </c>
      <c r="C25" s="176" t="s">
        <v>434</v>
      </c>
      <c r="D25" s="82" t="s">
        <v>429</v>
      </c>
      <c r="E25" s="102" t="s">
        <v>500</v>
      </c>
      <c r="F25" s="102" t="s">
        <v>431</v>
      </c>
      <c r="G25" s="102" t="s">
        <v>361</v>
      </c>
      <c r="H25" s="177">
        <v>42736</v>
      </c>
      <c r="I25" s="177" t="str">
        <f t="shared" si="0"/>
        <v>000150BLACK/NEON YELLOW/GREYV01</v>
      </c>
      <c r="J25" s="141"/>
      <c r="K25" s="141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41"/>
      <c r="AF25" s="141"/>
      <c r="AG25" s="77">
        <f t="shared" si="1"/>
        <v>0</v>
      </c>
      <c r="AH25" s="103">
        <v>100</v>
      </c>
      <c r="AI25" s="104">
        <v>55</v>
      </c>
      <c r="AJ25" s="105">
        <f t="shared" si="2"/>
        <v>0</v>
      </c>
      <c r="AK25" s="9"/>
      <c r="AM25" s="122"/>
    </row>
    <row r="26" spans="1:39" s="74" customFormat="1" hidden="1">
      <c r="A26" s="175" t="s">
        <v>437</v>
      </c>
      <c r="B26" s="183" t="s">
        <v>519</v>
      </c>
      <c r="C26" s="176" t="s">
        <v>513</v>
      </c>
      <c r="D26" s="82" t="s">
        <v>429</v>
      </c>
      <c r="E26" s="102" t="s">
        <v>511</v>
      </c>
      <c r="F26" s="102" t="s">
        <v>431</v>
      </c>
      <c r="G26" s="102" t="s">
        <v>361</v>
      </c>
      <c r="H26" s="177">
        <v>42736</v>
      </c>
      <c r="I26" s="177" t="str">
        <f t="shared" si="0"/>
        <v>000153BLACK/PINK/TEALV01</v>
      </c>
      <c r="J26" s="141"/>
      <c r="K26" s="141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41"/>
      <c r="Z26" s="141"/>
      <c r="AA26" s="141"/>
      <c r="AB26" s="141"/>
      <c r="AC26" s="141"/>
      <c r="AD26" s="141"/>
      <c r="AE26" s="141"/>
      <c r="AF26" s="141"/>
      <c r="AG26" s="77">
        <f t="shared" si="1"/>
        <v>0</v>
      </c>
      <c r="AH26" s="103">
        <v>100</v>
      </c>
      <c r="AI26" s="104">
        <v>55</v>
      </c>
      <c r="AJ26" s="105">
        <f t="shared" si="2"/>
        <v>0</v>
      </c>
      <c r="AK26" s="9"/>
      <c r="AM26" s="122"/>
    </row>
    <row r="27" spans="1:39" s="74" customFormat="1">
      <c r="A27" s="175" t="s">
        <v>437</v>
      </c>
      <c r="B27" s="183" t="s">
        <v>386</v>
      </c>
      <c r="C27" s="176" t="s">
        <v>638</v>
      </c>
      <c r="D27" s="82" t="s">
        <v>499</v>
      </c>
      <c r="E27" s="102" t="s">
        <v>500</v>
      </c>
      <c r="F27" s="102" t="s">
        <v>431</v>
      </c>
      <c r="G27" s="102" t="s">
        <v>361</v>
      </c>
      <c r="H27" s="177">
        <v>42736</v>
      </c>
      <c r="I27" s="177" t="str">
        <f t="shared" si="0"/>
        <v>000151BLACK/NEON YELLOW/GREYV01</v>
      </c>
      <c r="J27" s="182">
        <v>2</v>
      </c>
      <c r="K27" s="182">
        <v>3</v>
      </c>
      <c r="L27" s="182">
        <v>4</v>
      </c>
      <c r="M27" s="141"/>
      <c r="N27" s="182">
        <v>5</v>
      </c>
      <c r="O27" s="141"/>
      <c r="P27" s="182">
        <v>6</v>
      </c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77">
        <f t="shared" si="1"/>
        <v>20</v>
      </c>
      <c r="AH27" s="103"/>
      <c r="AI27" s="104"/>
      <c r="AJ27" s="105"/>
      <c r="AK27" s="9"/>
      <c r="AM27" s="122"/>
    </row>
    <row r="28" spans="1:39" s="74" customFormat="1">
      <c r="A28" s="175" t="s">
        <v>437</v>
      </c>
      <c r="B28" s="183" t="s">
        <v>384</v>
      </c>
      <c r="C28" s="176" t="s">
        <v>434</v>
      </c>
      <c r="D28" s="82" t="s">
        <v>430</v>
      </c>
      <c r="E28" s="102" t="s">
        <v>419</v>
      </c>
      <c r="F28" s="102" t="s">
        <v>432</v>
      </c>
      <c r="G28" s="102" t="s">
        <v>361</v>
      </c>
      <c r="H28" s="177">
        <v>42736</v>
      </c>
      <c r="I28" s="177" t="str">
        <f t="shared" si="0"/>
        <v>000149RED/BLACKV01</v>
      </c>
      <c r="J28" s="141"/>
      <c r="K28" s="141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41"/>
      <c r="AF28" s="141"/>
      <c r="AG28" s="77">
        <f t="shared" si="1"/>
        <v>0</v>
      </c>
      <c r="AH28" s="103">
        <v>100</v>
      </c>
      <c r="AI28" s="104">
        <v>55</v>
      </c>
      <c r="AJ28" s="105">
        <f t="shared" si="2"/>
        <v>0</v>
      </c>
      <c r="AK28" s="9"/>
      <c r="AM28" s="122"/>
    </row>
    <row r="29" spans="1:39" s="74" customFormat="1">
      <c r="A29" s="175" t="s">
        <v>437</v>
      </c>
      <c r="B29" s="183" t="s">
        <v>384</v>
      </c>
      <c r="C29" s="176" t="s">
        <v>434</v>
      </c>
      <c r="D29" s="82" t="s">
        <v>430</v>
      </c>
      <c r="E29" s="102" t="s">
        <v>405</v>
      </c>
      <c r="F29" s="102" t="s">
        <v>432</v>
      </c>
      <c r="G29" s="102" t="s">
        <v>361</v>
      </c>
      <c r="H29" s="177">
        <v>42736</v>
      </c>
      <c r="I29" s="177" t="str">
        <f t="shared" si="0"/>
        <v>000149GREY/ORANGE/BLUEV01</v>
      </c>
      <c r="J29" s="141"/>
      <c r="K29" s="141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41"/>
      <c r="AF29" s="141"/>
      <c r="AG29" s="77">
        <f t="shared" si="1"/>
        <v>0</v>
      </c>
      <c r="AH29" s="103">
        <v>160</v>
      </c>
      <c r="AI29" s="104">
        <v>88</v>
      </c>
      <c r="AJ29" s="105">
        <f t="shared" si="2"/>
        <v>0</v>
      </c>
      <c r="AK29" s="9"/>
      <c r="AM29" s="122"/>
    </row>
    <row r="30" spans="1:39" s="74" customFormat="1" hidden="1">
      <c r="A30" s="175" t="s">
        <v>437</v>
      </c>
      <c r="B30" s="183" t="s">
        <v>553</v>
      </c>
      <c r="C30" s="176" t="s">
        <v>512</v>
      </c>
      <c r="D30" s="82" t="s">
        <v>520</v>
      </c>
      <c r="E30" s="102" t="s">
        <v>528</v>
      </c>
      <c r="F30" s="102" t="s">
        <v>552</v>
      </c>
      <c r="G30" s="102" t="s">
        <v>361</v>
      </c>
      <c r="H30" s="177">
        <v>42736</v>
      </c>
      <c r="I30" s="177" t="str">
        <f t="shared" si="0"/>
        <v>000550BLACK/RED/DARK REDV01</v>
      </c>
      <c r="J30" s="141"/>
      <c r="K30" s="141"/>
      <c r="L30" s="141"/>
      <c r="M30" s="141"/>
      <c r="N30" s="141"/>
      <c r="O30" s="141"/>
      <c r="P30" s="141"/>
      <c r="Q30" s="141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77">
        <f t="shared" si="1"/>
        <v>0</v>
      </c>
      <c r="AH30" s="103">
        <v>160</v>
      </c>
      <c r="AI30" s="104">
        <v>88</v>
      </c>
      <c r="AJ30" s="105">
        <f t="shared" si="2"/>
        <v>0</v>
      </c>
      <c r="AK30" s="9"/>
      <c r="AM30" s="122"/>
    </row>
    <row r="31" spans="1:39" s="74" customFormat="1" hidden="1">
      <c r="A31" s="175" t="s">
        <v>437</v>
      </c>
      <c r="B31" s="183" t="s">
        <v>553</v>
      </c>
      <c r="C31" s="176" t="s">
        <v>512</v>
      </c>
      <c r="D31" s="82" t="s">
        <v>520</v>
      </c>
      <c r="E31" s="102" t="s">
        <v>529</v>
      </c>
      <c r="F31" s="102" t="s">
        <v>552</v>
      </c>
      <c r="G31" s="102" t="s">
        <v>361</v>
      </c>
      <c r="H31" s="177">
        <v>42736</v>
      </c>
      <c r="I31" s="177" t="str">
        <f t="shared" si="0"/>
        <v>000550BLUE/DARK BLUE/BLACKV01</v>
      </c>
      <c r="J31" s="141"/>
      <c r="K31" s="141"/>
      <c r="L31" s="141"/>
      <c r="M31" s="141"/>
      <c r="N31" s="141"/>
      <c r="O31" s="141"/>
      <c r="P31" s="141"/>
      <c r="Q31" s="14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77">
        <f t="shared" si="1"/>
        <v>0</v>
      </c>
      <c r="AH31" s="103">
        <v>115</v>
      </c>
      <c r="AI31" s="104">
        <v>63.25</v>
      </c>
      <c r="AJ31" s="105">
        <f t="shared" si="2"/>
        <v>0</v>
      </c>
      <c r="AK31" s="9"/>
      <c r="AM31" s="122"/>
    </row>
    <row r="32" spans="1:39" s="74" customFormat="1" hidden="1">
      <c r="A32" s="175" t="s">
        <v>437</v>
      </c>
      <c r="B32" s="183" t="s">
        <v>554</v>
      </c>
      <c r="C32" s="176" t="s">
        <v>513</v>
      </c>
      <c r="D32" s="82" t="s">
        <v>520</v>
      </c>
      <c r="E32" s="102" t="s">
        <v>530</v>
      </c>
      <c r="F32" s="102" t="s">
        <v>552</v>
      </c>
      <c r="G32" s="102" t="s">
        <v>361</v>
      </c>
      <c r="H32" s="177">
        <v>42736</v>
      </c>
      <c r="I32" s="177" t="str">
        <f t="shared" si="0"/>
        <v>000555TEAL/DARK RED/BLACKV01</v>
      </c>
      <c r="J32" s="141"/>
      <c r="K32" s="141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41"/>
      <c r="Z32" s="141"/>
      <c r="AA32" s="141"/>
      <c r="AB32" s="141"/>
      <c r="AC32" s="141"/>
      <c r="AD32" s="141"/>
      <c r="AE32" s="141"/>
      <c r="AF32" s="141"/>
      <c r="AG32" s="77">
        <f t="shared" si="1"/>
        <v>0</v>
      </c>
      <c r="AH32" s="103">
        <v>115</v>
      </c>
      <c r="AI32" s="104">
        <v>63.25</v>
      </c>
      <c r="AJ32" s="105">
        <f t="shared" si="2"/>
        <v>0</v>
      </c>
      <c r="AK32" s="9"/>
      <c r="AM32" s="122"/>
    </row>
    <row r="33" spans="1:39" s="74" customFormat="1" hidden="1">
      <c r="A33" s="175" t="s">
        <v>437</v>
      </c>
      <c r="B33" s="183" t="s">
        <v>554</v>
      </c>
      <c r="C33" s="176" t="s">
        <v>513</v>
      </c>
      <c r="D33" s="82" t="s">
        <v>520</v>
      </c>
      <c r="E33" s="102" t="s">
        <v>531</v>
      </c>
      <c r="F33" s="102" t="s">
        <v>552</v>
      </c>
      <c r="G33" s="102" t="s">
        <v>361</v>
      </c>
      <c r="H33" s="177">
        <v>42736</v>
      </c>
      <c r="I33" s="177" t="str">
        <f t="shared" si="0"/>
        <v>000555DARK RED/PINK/BLACKV01</v>
      </c>
      <c r="J33" s="141"/>
      <c r="K33" s="141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41"/>
      <c r="Z33" s="141"/>
      <c r="AA33" s="141"/>
      <c r="AB33" s="141"/>
      <c r="AC33" s="141"/>
      <c r="AD33" s="141"/>
      <c r="AE33" s="141"/>
      <c r="AF33" s="141"/>
      <c r="AG33" s="77">
        <f t="shared" si="1"/>
        <v>0</v>
      </c>
      <c r="AH33" s="103">
        <v>115</v>
      </c>
      <c r="AI33" s="104">
        <v>63.25</v>
      </c>
      <c r="AJ33" s="105">
        <f t="shared" si="2"/>
        <v>0</v>
      </c>
      <c r="AK33" s="9"/>
      <c r="AM33" s="122"/>
    </row>
    <row r="34" spans="1:39" s="74" customFormat="1">
      <c r="A34" s="175" t="s">
        <v>437</v>
      </c>
      <c r="B34" s="183" t="s">
        <v>555</v>
      </c>
      <c r="C34" s="176" t="s">
        <v>512</v>
      </c>
      <c r="D34" s="82" t="s">
        <v>521</v>
      </c>
      <c r="E34" s="102" t="s">
        <v>532</v>
      </c>
      <c r="F34" s="102" t="s">
        <v>552</v>
      </c>
      <c r="G34" s="102" t="s">
        <v>361</v>
      </c>
      <c r="H34" s="177">
        <v>42736</v>
      </c>
      <c r="I34" s="177" t="str">
        <f t="shared" si="0"/>
        <v>000556BLACK/GREY/REDV01</v>
      </c>
      <c r="J34" s="141"/>
      <c r="K34" s="141"/>
      <c r="L34" s="141"/>
      <c r="M34" s="141"/>
      <c r="N34" s="141"/>
      <c r="O34" s="141"/>
      <c r="P34" s="141"/>
      <c r="Q34" s="141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77">
        <f t="shared" si="1"/>
        <v>0</v>
      </c>
      <c r="AH34" s="103">
        <v>115</v>
      </c>
      <c r="AI34" s="104">
        <v>63.25</v>
      </c>
      <c r="AJ34" s="105">
        <f t="shared" si="2"/>
        <v>0</v>
      </c>
      <c r="AK34" s="9"/>
      <c r="AM34" s="122"/>
    </row>
    <row r="35" spans="1:39" s="74" customFormat="1" hidden="1">
      <c r="A35" s="175" t="s">
        <v>437</v>
      </c>
      <c r="B35" s="183" t="s">
        <v>556</v>
      </c>
      <c r="C35" s="176" t="s">
        <v>513</v>
      </c>
      <c r="D35" s="82" t="s">
        <v>521</v>
      </c>
      <c r="E35" s="102" t="s">
        <v>533</v>
      </c>
      <c r="F35" s="102" t="s">
        <v>552</v>
      </c>
      <c r="G35" s="102" t="s">
        <v>361</v>
      </c>
      <c r="H35" s="177">
        <v>42736</v>
      </c>
      <c r="I35" s="177" t="str">
        <f t="shared" si="0"/>
        <v>000568BLACK/GREY/TEALV01</v>
      </c>
      <c r="J35" s="141"/>
      <c r="K35" s="141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41"/>
      <c r="Z35" s="141"/>
      <c r="AA35" s="141"/>
      <c r="AB35" s="141"/>
      <c r="AC35" s="141"/>
      <c r="AD35" s="141"/>
      <c r="AE35" s="141"/>
      <c r="AF35" s="141"/>
      <c r="AG35" s="77">
        <f t="shared" si="1"/>
        <v>0</v>
      </c>
      <c r="AH35" s="103">
        <v>160</v>
      </c>
      <c r="AI35" s="104">
        <v>88</v>
      </c>
      <c r="AJ35" s="105">
        <f t="shared" si="2"/>
        <v>0</v>
      </c>
      <c r="AK35" s="9"/>
      <c r="AM35" s="122"/>
    </row>
    <row r="36" spans="1:39" s="74" customFormat="1">
      <c r="A36" s="175" t="s">
        <v>437</v>
      </c>
      <c r="B36" s="183" t="s">
        <v>557</v>
      </c>
      <c r="C36" s="176" t="s">
        <v>512</v>
      </c>
      <c r="D36" s="82" t="s">
        <v>522</v>
      </c>
      <c r="E36" s="102" t="s">
        <v>534</v>
      </c>
      <c r="F36" s="102" t="s">
        <v>552</v>
      </c>
      <c r="G36" s="102" t="s">
        <v>361</v>
      </c>
      <c r="H36" s="177">
        <v>42736</v>
      </c>
      <c r="I36" s="177" t="str">
        <f t="shared" si="0"/>
        <v>000557DARK GREY/BLUE/BLACKV01</v>
      </c>
      <c r="J36" s="141"/>
      <c r="K36" s="141"/>
      <c r="L36" s="141"/>
      <c r="M36" s="141"/>
      <c r="N36" s="141"/>
      <c r="O36" s="141"/>
      <c r="P36" s="141"/>
      <c r="Q36" s="141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77">
        <f t="shared" si="1"/>
        <v>0</v>
      </c>
      <c r="AH36" s="103">
        <v>120</v>
      </c>
      <c r="AI36" s="104">
        <v>66</v>
      </c>
      <c r="AJ36" s="105">
        <f t="shared" si="2"/>
        <v>0</v>
      </c>
      <c r="AK36" s="9"/>
      <c r="AM36" s="122"/>
    </row>
    <row r="37" spans="1:39" s="74" customFormat="1">
      <c r="A37" s="175" t="s">
        <v>437</v>
      </c>
      <c r="B37" s="183" t="s">
        <v>558</v>
      </c>
      <c r="C37" s="176" t="s">
        <v>513</v>
      </c>
      <c r="D37" s="82" t="s">
        <v>522</v>
      </c>
      <c r="E37" s="102" t="s">
        <v>535</v>
      </c>
      <c r="F37" s="102" t="s">
        <v>552</v>
      </c>
      <c r="G37" s="102" t="s">
        <v>361</v>
      </c>
      <c r="H37" s="177">
        <v>42736</v>
      </c>
      <c r="I37" s="177" t="str">
        <f t="shared" si="0"/>
        <v>000559DARK GREY/DARK REDV01</v>
      </c>
      <c r="J37" s="141"/>
      <c r="K37" s="141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41"/>
      <c r="Z37" s="141"/>
      <c r="AA37" s="141"/>
      <c r="AB37" s="141"/>
      <c r="AC37" s="141"/>
      <c r="AD37" s="141"/>
      <c r="AE37" s="141"/>
      <c r="AF37" s="141"/>
      <c r="AG37" s="77">
        <f t="shared" si="1"/>
        <v>0</v>
      </c>
      <c r="AH37" s="103">
        <v>120</v>
      </c>
      <c r="AI37" s="104">
        <v>66</v>
      </c>
      <c r="AJ37" s="105">
        <f t="shared" si="2"/>
        <v>0</v>
      </c>
      <c r="AK37" s="9"/>
      <c r="AM37" s="122"/>
    </row>
    <row r="38" spans="1:39" s="74" customFormat="1">
      <c r="A38" s="175" t="s">
        <v>437</v>
      </c>
      <c r="B38" s="183" t="s">
        <v>559</v>
      </c>
      <c r="C38" s="176" t="s">
        <v>512</v>
      </c>
      <c r="D38" s="82" t="s">
        <v>523</v>
      </c>
      <c r="E38" s="102" t="s">
        <v>407</v>
      </c>
      <c r="F38" s="102" t="s">
        <v>552</v>
      </c>
      <c r="G38" s="102" t="s">
        <v>361</v>
      </c>
      <c r="H38" s="177">
        <v>42736</v>
      </c>
      <c r="I38" s="177" t="str">
        <f t="shared" si="0"/>
        <v>000560BLACK/GREYV01</v>
      </c>
      <c r="J38" s="141"/>
      <c r="K38" s="141"/>
      <c r="L38" s="141"/>
      <c r="M38" s="141"/>
      <c r="N38" s="141"/>
      <c r="O38" s="141"/>
      <c r="P38" s="141"/>
      <c r="Q38" s="141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77">
        <f t="shared" si="1"/>
        <v>0</v>
      </c>
      <c r="AH38" s="103">
        <v>130</v>
      </c>
      <c r="AI38" s="104">
        <v>71.5</v>
      </c>
      <c r="AJ38" s="105">
        <f t="shared" si="2"/>
        <v>0</v>
      </c>
      <c r="AK38" s="9"/>
      <c r="AM38" s="122"/>
    </row>
    <row r="39" spans="1:39" s="74" customFormat="1" hidden="1">
      <c r="A39" s="175" t="s">
        <v>437</v>
      </c>
      <c r="B39" s="183" t="s">
        <v>560</v>
      </c>
      <c r="C39" s="176" t="s">
        <v>513</v>
      </c>
      <c r="D39" s="82" t="s">
        <v>523</v>
      </c>
      <c r="E39" s="102" t="s">
        <v>407</v>
      </c>
      <c r="F39" s="102" t="s">
        <v>552</v>
      </c>
      <c r="G39" s="102" t="s">
        <v>361</v>
      </c>
      <c r="H39" s="177">
        <v>42736</v>
      </c>
      <c r="I39" s="177" t="str">
        <f t="shared" si="0"/>
        <v>000561BLACK/GREYV01</v>
      </c>
      <c r="J39" s="141"/>
      <c r="K39" s="141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41"/>
      <c r="Z39" s="141"/>
      <c r="AA39" s="141"/>
      <c r="AB39" s="141"/>
      <c r="AC39" s="141"/>
      <c r="AD39" s="141"/>
      <c r="AE39" s="141"/>
      <c r="AF39" s="141"/>
      <c r="AG39" s="77">
        <f t="shared" si="1"/>
        <v>0</v>
      </c>
      <c r="AH39" s="103">
        <v>130</v>
      </c>
      <c r="AI39" s="104">
        <v>71.5</v>
      </c>
      <c r="AJ39" s="105">
        <f t="shared" si="2"/>
        <v>0</v>
      </c>
      <c r="AK39" s="9"/>
      <c r="AM39" s="122"/>
    </row>
    <row r="40" spans="1:39" s="74" customFormat="1">
      <c r="A40" s="175" t="s">
        <v>437</v>
      </c>
      <c r="B40" s="183" t="s">
        <v>644</v>
      </c>
      <c r="C40" s="176" t="s">
        <v>512</v>
      </c>
      <c r="D40" s="82" t="s">
        <v>645</v>
      </c>
      <c r="E40" s="102" t="s">
        <v>646</v>
      </c>
      <c r="F40" s="102" t="s">
        <v>432</v>
      </c>
      <c r="G40" s="102" t="s">
        <v>361</v>
      </c>
      <c r="H40" s="177">
        <v>42736</v>
      </c>
      <c r="I40" s="177" t="str">
        <f t="shared" si="0"/>
        <v>000093DARK GREY/GREEN/BLUEV01</v>
      </c>
      <c r="J40" s="141"/>
      <c r="K40" s="141"/>
      <c r="L40" s="141"/>
      <c r="M40" s="141"/>
      <c r="N40" s="141"/>
      <c r="O40" s="141"/>
      <c r="P40" s="141"/>
      <c r="Q40" s="141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41"/>
      <c r="AG40" s="77"/>
      <c r="AH40" s="103"/>
      <c r="AI40" s="104"/>
      <c r="AJ40" s="105"/>
      <c r="AK40" s="9"/>
      <c r="AM40" s="122"/>
    </row>
    <row r="41" spans="1:39" s="74" customFormat="1">
      <c r="A41" s="175" t="s">
        <v>437</v>
      </c>
      <c r="B41" s="183" t="s">
        <v>561</v>
      </c>
      <c r="C41" s="176" t="s">
        <v>512</v>
      </c>
      <c r="D41" s="82" t="s">
        <v>524</v>
      </c>
      <c r="E41" s="102" t="s">
        <v>536</v>
      </c>
      <c r="F41" s="102" t="s">
        <v>552</v>
      </c>
      <c r="G41" s="102" t="s">
        <v>361</v>
      </c>
      <c r="H41" s="177">
        <v>42736</v>
      </c>
      <c r="I41" s="177" t="str">
        <f t="shared" si="0"/>
        <v>000562RED/BLACK/WHITEV01</v>
      </c>
      <c r="J41" s="141"/>
      <c r="K41" s="141"/>
      <c r="L41" s="141"/>
      <c r="M41" s="141"/>
      <c r="N41" s="141"/>
      <c r="O41" s="141"/>
      <c r="P41" s="141"/>
      <c r="Q41" s="141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77">
        <f t="shared" si="1"/>
        <v>0</v>
      </c>
      <c r="AH41" s="103">
        <v>130</v>
      </c>
      <c r="AI41" s="104">
        <v>71.5</v>
      </c>
      <c r="AJ41" s="105">
        <f t="shared" si="2"/>
        <v>0</v>
      </c>
      <c r="AK41" s="9"/>
      <c r="AM41" s="122"/>
    </row>
    <row r="42" spans="1:39" s="74" customFormat="1">
      <c r="A42" s="175" t="s">
        <v>437</v>
      </c>
      <c r="B42" s="183" t="s">
        <v>561</v>
      </c>
      <c r="C42" s="176" t="s">
        <v>512</v>
      </c>
      <c r="D42" s="82" t="s">
        <v>524</v>
      </c>
      <c r="E42" s="102" t="s">
        <v>537</v>
      </c>
      <c r="F42" s="102" t="s">
        <v>552</v>
      </c>
      <c r="G42" s="102" t="s">
        <v>361</v>
      </c>
      <c r="H42" s="177">
        <v>42736</v>
      </c>
      <c r="I42" s="177" t="str">
        <f t="shared" si="0"/>
        <v>000562BLUE/BLACK/WHITEV01</v>
      </c>
      <c r="J42" s="141"/>
      <c r="K42" s="141"/>
      <c r="L42" s="141"/>
      <c r="M42" s="141"/>
      <c r="N42" s="141"/>
      <c r="O42" s="141"/>
      <c r="P42" s="141"/>
      <c r="Q42" s="141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77">
        <f t="shared" si="1"/>
        <v>0</v>
      </c>
      <c r="AH42" s="103">
        <v>130</v>
      </c>
      <c r="AI42" s="104">
        <v>71.5</v>
      </c>
      <c r="AJ42" s="105">
        <f t="shared" si="2"/>
        <v>0</v>
      </c>
      <c r="AK42" s="9"/>
      <c r="AM42" s="122"/>
    </row>
    <row r="43" spans="1:39" s="74" customFormat="1">
      <c r="A43" s="175" t="s">
        <v>437</v>
      </c>
      <c r="B43" s="183" t="s">
        <v>561</v>
      </c>
      <c r="C43" s="176" t="s">
        <v>512</v>
      </c>
      <c r="D43" s="82" t="s">
        <v>524</v>
      </c>
      <c r="E43" s="102" t="s">
        <v>538</v>
      </c>
      <c r="F43" s="102" t="s">
        <v>552</v>
      </c>
      <c r="G43" s="102" t="s">
        <v>361</v>
      </c>
      <c r="H43" s="177">
        <v>42736</v>
      </c>
      <c r="I43" s="177" t="str">
        <f t="shared" si="0"/>
        <v>000562DARK GREY/BLUE/WHITEV01</v>
      </c>
      <c r="J43" s="141"/>
      <c r="K43" s="141"/>
      <c r="L43" s="141"/>
      <c r="M43" s="141"/>
      <c r="N43" s="141"/>
      <c r="O43" s="141"/>
      <c r="P43" s="141"/>
      <c r="Q43" s="141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77">
        <f t="shared" si="1"/>
        <v>0</v>
      </c>
      <c r="AH43" s="103">
        <v>120</v>
      </c>
      <c r="AI43" s="104">
        <v>66</v>
      </c>
      <c r="AJ43" s="105">
        <f t="shared" si="2"/>
        <v>0</v>
      </c>
      <c r="AK43" s="9"/>
      <c r="AM43" s="122"/>
    </row>
    <row r="44" spans="1:39" s="74" customFormat="1" hidden="1">
      <c r="A44" s="175" t="s">
        <v>437</v>
      </c>
      <c r="B44" s="183" t="s">
        <v>562</v>
      </c>
      <c r="C44" s="176" t="s">
        <v>513</v>
      </c>
      <c r="D44" s="82" t="s">
        <v>524</v>
      </c>
      <c r="E44" s="102" t="s">
        <v>539</v>
      </c>
      <c r="F44" s="102" t="s">
        <v>552</v>
      </c>
      <c r="G44" s="102" t="s">
        <v>361</v>
      </c>
      <c r="H44" s="177">
        <v>42736</v>
      </c>
      <c r="I44" s="177" t="str">
        <f t="shared" si="0"/>
        <v>000564TEAL/BLACK/WHITEV01</v>
      </c>
      <c r="J44" s="141"/>
      <c r="K44" s="141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41"/>
      <c r="Z44" s="141"/>
      <c r="AA44" s="141"/>
      <c r="AB44" s="141"/>
      <c r="AC44" s="141"/>
      <c r="AD44" s="141"/>
      <c r="AE44" s="141"/>
      <c r="AF44" s="141"/>
      <c r="AG44" s="77">
        <f t="shared" si="1"/>
        <v>0</v>
      </c>
      <c r="AH44" s="103">
        <v>120</v>
      </c>
      <c r="AI44" s="104">
        <v>66</v>
      </c>
      <c r="AJ44" s="105">
        <f t="shared" si="2"/>
        <v>0</v>
      </c>
      <c r="AK44" s="9"/>
      <c r="AM44" s="122"/>
    </row>
    <row r="45" spans="1:39" s="74" customFormat="1">
      <c r="A45" s="175" t="s">
        <v>437</v>
      </c>
      <c r="B45" s="183" t="s">
        <v>562</v>
      </c>
      <c r="C45" s="176" t="s">
        <v>513</v>
      </c>
      <c r="D45" s="82" t="s">
        <v>524</v>
      </c>
      <c r="E45" s="102" t="s">
        <v>540</v>
      </c>
      <c r="F45" s="102" t="s">
        <v>552</v>
      </c>
      <c r="G45" s="102" t="s">
        <v>361</v>
      </c>
      <c r="H45" s="177">
        <v>42736</v>
      </c>
      <c r="I45" s="177" t="str">
        <f t="shared" si="0"/>
        <v>000564PINK/BLACK/WHITEV01</v>
      </c>
      <c r="J45" s="141"/>
      <c r="K45" s="141"/>
      <c r="L45" s="182"/>
      <c r="M45" s="182"/>
      <c r="N45" s="182">
        <v>2</v>
      </c>
      <c r="O45" s="182">
        <v>2</v>
      </c>
      <c r="P45" s="182">
        <v>2</v>
      </c>
      <c r="Q45" s="182">
        <v>2</v>
      </c>
      <c r="R45" s="182">
        <v>4</v>
      </c>
      <c r="S45" s="182">
        <v>4</v>
      </c>
      <c r="T45" s="182">
        <v>2</v>
      </c>
      <c r="U45" s="182">
        <v>2</v>
      </c>
      <c r="V45" s="182"/>
      <c r="W45" s="182"/>
      <c r="X45" s="182"/>
      <c r="Y45" s="141"/>
      <c r="Z45" s="141"/>
      <c r="AA45" s="141"/>
      <c r="AB45" s="141"/>
      <c r="AC45" s="141"/>
      <c r="AD45" s="141"/>
      <c r="AE45" s="141"/>
      <c r="AF45" s="141"/>
      <c r="AG45" s="77">
        <f t="shared" si="1"/>
        <v>20</v>
      </c>
      <c r="AH45" s="103">
        <v>150</v>
      </c>
      <c r="AI45" s="104">
        <v>82.5</v>
      </c>
      <c r="AJ45" s="105">
        <f t="shared" si="2"/>
        <v>1650</v>
      </c>
      <c r="AK45" s="9"/>
      <c r="AM45" s="122"/>
    </row>
    <row r="46" spans="1:39" s="74" customFormat="1" hidden="1">
      <c r="A46" s="175" t="s">
        <v>437</v>
      </c>
      <c r="B46" s="183" t="s">
        <v>562</v>
      </c>
      <c r="C46" s="176" t="s">
        <v>513</v>
      </c>
      <c r="D46" s="82" t="s">
        <v>524</v>
      </c>
      <c r="E46" s="102" t="s">
        <v>541</v>
      </c>
      <c r="F46" s="102" t="s">
        <v>552</v>
      </c>
      <c r="G46" s="102" t="s">
        <v>361</v>
      </c>
      <c r="H46" s="177">
        <v>42736</v>
      </c>
      <c r="I46" s="177" t="str">
        <f t="shared" si="0"/>
        <v>000564GREY/PINK/WHITEV01</v>
      </c>
      <c r="J46" s="141"/>
      <c r="K46" s="141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41"/>
      <c r="Z46" s="141"/>
      <c r="AA46" s="141"/>
      <c r="AB46" s="141"/>
      <c r="AC46" s="141"/>
      <c r="AD46" s="141"/>
      <c r="AE46" s="141"/>
      <c r="AF46" s="141"/>
      <c r="AG46" s="77">
        <f t="shared" si="1"/>
        <v>0</v>
      </c>
      <c r="AH46" s="103">
        <v>150</v>
      </c>
      <c r="AI46" s="104">
        <v>82.5</v>
      </c>
      <c r="AJ46" s="105">
        <f t="shared" si="2"/>
        <v>0</v>
      </c>
      <c r="AK46" s="9"/>
      <c r="AM46" s="122"/>
    </row>
    <row r="47" spans="1:39" s="74" customFormat="1" hidden="1">
      <c r="A47" s="175" t="s">
        <v>437</v>
      </c>
      <c r="B47" s="183" t="s">
        <v>563</v>
      </c>
      <c r="C47" s="176" t="s">
        <v>512</v>
      </c>
      <c r="D47" s="82" t="s">
        <v>525</v>
      </c>
      <c r="E47" s="102" t="s">
        <v>542</v>
      </c>
      <c r="F47" s="102" t="s">
        <v>432</v>
      </c>
      <c r="G47" s="102" t="s">
        <v>361</v>
      </c>
      <c r="H47" s="177">
        <v>42736</v>
      </c>
      <c r="I47" s="177" t="str">
        <f t="shared" si="0"/>
        <v>000551SILVER/NEON YELLOW/GREYV01</v>
      </c>
      <c r="J47" s="141"/>
      <c r="K47" s="141"/>
      <c r="L47" s="141"/>
      <c r="M47" s="141"/>
      <c r="N47" s="141"/>
      <c r="O47" s="141"/>
      <c r="P47" s="141"/>
      <c r="Q47" s="141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77">
        <f t="shared" ref="AG47:AG72" si="3">SUM(J47:AF47)</f>
        <v>0</v>
      </c>
      <c r="AH47" s="103">
        <v>110</v>
      </c>
      <c r="AI47" s="104">
        <v>60.5</v>
      </c>
      <c r="AJ47" s="105">
        <f t="shared" si="2"/>
        <v>0</v>
      </c>
      <c r="AK47" s="9"/>
      <c r="AM47" s="122"/>
    </row>
    <row r="48" spans="1:39" s="74" customFormat="1" hidden="1">
      <c r="A48" s="175" t="s">
        <v>437</v>
      </c>
      <c r="B48" s="183" t="s">
        <v>564</v>
      </c>
      <c r="C48" s="176" t="s">
        <v>513</v>
      </c>
      <c r="D48" s="82" t="s">
        <v>525</v>
      </c>
      <c r="E48" s="102" t="s">
        <v>543</v>
      </c>
      <c r="F48" s="102" t="s">
        <v>432</v>
      </c>
      <c r="G48" s="102" t="s">
        <v>361</v>
      </c>
      <c r="H48" s="177">
        <v>42736</v>
      </c>
      <c r="I48" s="177" t="str">
        <f t="shared" si="0"/>
        <v>000552SILVER/GREY/TEALV01</v>
      </c>
      <c r="J48" s="141"/>
      <c r="K48" s="141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41"/>
      <c r="Z48" s="141"/>
      <c r="AA48" s="141"/>
      <c r="AB48" s="141"/>
      <c r="AC48" s="141"/>
      <c r="AD48" s="141"/>
      <c r="AE48" s="141"/>
      <c r="AF48" s="141"/>
      <c r="AG48" s="77">
        <f t="shared" si="3"/>
        <v>0</v>
      </c>
      <c r="AH48" s="103">
        <v>110</v>
      </c>
      <c r="AI48" s="104">
        <v>60.5</v>
      </c>
      <c r="AJ48" s="105">
        <f t="shared" ref="AJ48:AJ103" si="4">AG48*AI48</f>
        <v>0</v>
      </c>
      <c r="AK48" s="9"/>
      <c r="AM48" s="122"/>
    </row>
    <row r="49" spans="1:39" s="74" customFormat="1" hidden="1">
      <c r="A49" s="175" t="s">
        <v>437</v>
      </c>
      <c r="B49" s="183" t="s">
        <v>376</v>
      </c>
      <c r="C49" s="176" t="s">
        <v>512</v>
      </c>
      <c r="D49" s="82" t="s">
        <v>393</v>
      </c>
      <c r="E49" s="102" t="s">
        <v>410</v>
      </c>
      <c r="F49" s="102" t="s">
        <v>432</v>
      </c>
      <c r="G49" s="102" t="s">
        <v>361</v>
      </c>
      <c r="H49" s="177">
        <v>42736</v>
      </c>
      <c r="I49" s="177" t="str">
        <f t="shared" si="0"/>
        <v>000109NAVY/BLUE/ORANGEV01</v>
      </c>
      <c r="J49" s="141"/>
      <c r="K49" s="141"/>
      <c r="L49" s="141"/>
      <c r="M49" s="141"/>
      <c r="N49" s="141"/>
      <c r="O49" s="141"/>
      <c r="P49" s="141"/>
      <c r="Q49" s="141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77">
        <f t="shared" si="3"/>
        <v>0</v>
      </c>
      <c r="AH49" s="103">
        <v>120</v>
      </c>
      <c r="AI49" s="104">
        <v>66</v>
      </c>
      <c r="AJ49" s="105">
        <f t="shared" si="4"/>
        <v>0</v>
      </c>
      <c r="AK49" s="9"/>
      <c r="AM49" s="122"/>
    </row>
    <row r="50" spans="1:39" s="74" customFormat="1" hidden="1">
      <c r="A50" s="175" t="s">
        <v>437</v>
      </c>
      <c r="B50" s="183" t="s">
        <v>377</v>
      </c>
      <c r="C50" s="176" t="s">
        <v>513</v>
      </c>
      <c r="D50" s="82" t="s">
        <v>393</v>
      </c>
      <c r="E50" s="102" t="s">
        <v>406</v>
      </c>
      <c r="F50" s="102" t="s">
        <v>432</v>
      </c>
      <c r="G50" s="102" t="s">
        <v>361</v>
      </c>
      <c r="H50" s="177">
        <v>42736</v>
      </c>
      <c r="I50" s="177" t="str">
        <f t="shared" si="0"/>
        <v>000110TEAL/NAVY/PURPLEV01</v>
      </c>
      <c r="J50" s="141"/>
      <c r="K50" s="141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41"/>
      <c r="Z50" s="141"/>
      <c r="AA50" s="141"/>
      <c r="AB50" s="141"/>
      <c r="AC50" s="141"/>
      <c r="AD50" s="141"/>
      <c r="AE50" s="141"/>
      <c r="AF50" s="141"/>
      <c r="AG50" s="77">
        <f t="shared" si="3"/>
        <v>0</v>
      </c>
      <c r="AH50" s="103">
        <v>120</v>
      </c>
      <c r="AI50" s="104">
        <v>66</v>
      </c>
      <c r="AJ50" s="105">
        <f t="shared" si="4"/>
        <v>0</v>
      </c>
      <c r="AK50" s="9"/>
      <c r="AM50" s="122"/>
    </row>
    <row r="51" spans="1:39" s="74" customFormat="1" hidden="1">
      <c r="A51" s="175" t="s">
        <v>437</v>
      </c>
      <c r="B51" s="183" t="s">
        <v>374</v>
      </c>
      <c r="C51" s="176" t="s">
        <v>512</v>
      </c>
      <c r="D51" s="82" t="s">
        <v>392</v>
      </c>
      <c r="E51" s="102" t="s">
        <v>408</v>
      </c>
      <c r="F51" s="102" t="s">
        <v>432</v>
      </c>
      <c r="G51" s="102" t="s">
        <v>361</v>
      </c>
      <c r="H51" s="177">
        <v>42736</v>
      </c>
      <c r="I51" s="177" t="str">
        <f t="shared" si="0"/>
        <v>000107BLACK/RED/GREYV01</v>
      </c>
      <c r="J51" s="141"/>
      <c r="K51" s="141"/>
      <c r="L51" s="141"/>
      <c r="M51" s="141"/>
      <c r="N51" s="141"/>
      <c r="O51" s="141"/>
      <c r="P51" s="141"/>
      <c r="Q51" s="141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77">
        <f t="shared" si="3"/>
        <v>0</v>
      </c>
      <c r="AH51" s="103">
        <v>120</v>
      </c>
      <c r="AI51" s="104">
        <v>66</v>
      </c>
      <c r="AJ51" s="105">
        <f t="shared" si="4"/>
        <v>0</v>
      </c>
      <c r="AK51" s="9"/>
      <c r="AM51" s="122"/>
    </row>
    <row r="52" spans="1:39" s="74" customFormat="1" hidden="1">
      <c r="A52" s="175" t="s">
        <v>437</v>
      </c>
      <c r="B52" s="183" t="s">
        <v>375</v>
      </c>
      <c r="C52" s="176" t="s">
        <v>513</v>
      </c>
      <c r="D52" s="82" t="s">
        <v>392</v>
      </c>
      <c r="E52" s="102" t="s">
        <v>409</v>
      </c>
      <c r="F52" s="102" t="s">
        <v>432</v>
      </c>
      <c r="G52" s="102" t="s">
        <v>361</v>
      </c>
      <c r="H52" s="177">
        <v>42736</v>
      </c>
      <c r="I52" s="177" t="str">
        <f t="shared" si="0"/>
        <v>000108NAVY/LIME/PURPLEV01</v>
      </c>
      <c r="J52" s="141"/>
      <c r="K52" s="141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41"/>
      <c r="Z52" s="141"/>
      <c r="AA52" s="141"/>
      <c r="AB52" s="141"/>
      <c r="AC52" s="141"/>
      <c r="AD52" s="141"/>
      <c r="AE52" s="141"/>
      <c r="AF52" s="141"/>
      <c r="AG52" s="77">
        <f t="shared" si="3"/>
        <v>0</v>
      </c>
      <c r="AH52" s="103">
        <v>120</v>
      </c>
      <c r="AI52" s="104">
        <v>66</v>
      </c>
      <c r="AJ52" s="105">
        <f t="shared" si="4"/>
        <v>0</v>
      </c>
      <c r="AK52" s="9"/>
      <c r="AM52" s="122"/>
    </row>
    <row r="53" spans="1:39" s="74" customFormat="1" hidden="1">
      <c r="A53" s="175" t="s">
        <v>437</v>
      </c>
      <c r="B53" s="183" t="s">
        <v>565</v>
      </c>
      <c r="C53" s="176" t="s">
        <v>512</v>
      </c>
      <c r="D53" s="82" t="s">
        <v>526</v>
      </c>
      <c r="E53" s="102" t="s">
        <v>542</v>
      </c>
      <c r="F53" s="102" t="s">
        <v>432</v>
      </c>
      <c r="G53" s="102" t="s">
        <v>361</v>
      </c>
      <c r="H53" s="177">
        <v>42736</v>
      </c>
      <c r="I53" s="177" t="str">
        <f t="shared" si="0"/>
        <v>000553SILVER/NEON YELLOW/GREYV01</v>
      </c>
      <c r="J53" s="141"/>
      <c r="K53" s="141"/>
      <c r="L53" s="141"/>
      <c r="M53" s="141"/>
      <c r="N53" s="141"/>
      <c r="O53" s="141"/>
      <c r="P53" s="141"/>
      <c r="Q53" s="141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77">
        <f t="shared" si="3"/>
        <v>0</v>
      </c>
      <c r="AH53" s="103">
        <v>130</v>
      </c>
      <c r="AI53" s="104">
        <v>71.5</v>
      </c>
      <c r="AJ53" s="105">
        <f t="shared" si="4"/>
        <v>0</v>
      </c>
      <c r="AK53" s="9"/>
      <c r="AM53" s="122"/>
    </row>
    <row r="54" spans="1:39" s="74" customFormat="1" hidden="1">
      <c r="A54" s="175" t="s">
        <v>437</v>
      </c>
      <c r="B54" s="183" t="s">
        <v>566</v>
      </c>
      <c r="C54" s="176" t="s">
        <v>513</v>
      </c>
      <c r="D54" s="82" t="s">
        <v>526</v>
      </c>
      <c r="E54" s="102" t="s">
        <v>510</v>
      </c>
      <c r="F54" s="102" t="s">
        <v>432</v>
      </c>
      <c r="G54" s="102" t="s">
        <v>361</v>
      </c>
      <c r="H54" s="177">
        <v>42736</v>
      </c>
      <c r="I54" s="177" t="str">
        <f t="shared" si="0"/>
        <v>000554SILVER/TEAL/GREYV01</v>
      </c>
      <c r="J54" s="141"/>
      <c r="K54" s="141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41"/>
      <c r="Z54" s="141"/>
      <c r="AA54" s="141"/>
      <c r="AB54" s="141"/>
      <c r="AC54" s="141"/>
      <c r="AD54" s="141"/>
      <c r="AE54" s="141"/>
      <c r="AF54" s="141"/>
      <c r="AG54" s="77">
        <f t="shared" si="3"/>
        <v>0</v>
      </c>
      <c r="AH54" s="103">
        <v>120</v>
      </c>
      <c r="AI54" s="104">
        <v>66</v>
      </c>
      <c r="AJ54" s="105">
        <f t="shared" si="4"/>
        <v>0</v>
      </c>
      <c r="AK54" s="9"/>
      <c r="AM54" s="122"/>
    </row>
    <row r="55" spans="1:39" s="74" customFormat="1" hidden="1">
      <c r="A55" s="175" t="s">
        <v>437</v>
      </c>
      <c r="B55" s="183" t="s">
        <v>378</v>
      </c>
      <c r="C55" s="176" t="s">
        <v>512</v>
      </c>
      <c r="D55" s="82" t="s">
        <v>491</v>
      </c>
      <c r="E55" s="102" t="s">
        <v>411</v>
      </c>
      <c r="F55" s="102" t="s">
        <v>432</v>
      </c>
      <c r="G55" s="102" t="s">
        <v>361</v>
      </c>
      <c r="H55" s="177">
        <v>42736</v>
      </c>
      <c r="I55" s="177" t="str">
        <f t="shared" si="0"/>
        <v>000119BLUE/NAVY/GREY/LIMEV01</v>
      </c>
      <c r="J55" s="141"/>
      <c r="K55" s="141"/>
      <c r="L55" s="141"/>
      <c r="M55" s="141"/>
      <c r="N55" s="141"/>
      <c r="O55" s="141"/>
      <c r="P55" s="141"/>
      <c r="Q55" s="141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77">
        <f t="shared" si="3"/>
        <v>0</v>
      </c>
      <c r="AH55" s="105">
        <v>200</v>
      </c>
      <c r="AI55" s="104">
        <v>110</v>
      </c>
      <c r="AJ55" s="105">
        <f t="shared" si="4"/>
        <v>0</v>
      </c>
      <c r="AK55" s="9"/>
      <c r="AM55" s="122"/>
    </row>
    <row r="56" spans="1:39" s="74" customFormat="1" hidden="1">
      <c r="A56" s="175" t="s">
        <v>437</v>
      </c>
      <c r="B56" s="183" t="s">
        <v>379</v>
      </c>
      <c r="C56" s="176" t="s">
        <v>513</v>
      </c>
      <c r="D56" s="82" t="s">
        <v>491</v>
      </c>
      <c r="E56" s="102" t="s">
        <v>412</v>
      </c>
      <c r="F56" s="102" t="s">
        <v>432</v>
      </c>
      <c r="G56" s="102" t="s">
        <v>361</v>
      </c>
      <c r="H56" s="177">
        <v>42736</v>
      </c>
      <c r="I56" s="177" t="str">
        <f t="shared" si="0"/>
        <v>000120GREY/NAVY/PINK/BLUEV01</v>
      </c>
      <c r="J56" s="141"/>
      <c r="K56" s="141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41"/>
      <c r="Z56" s="141"/>
      <c r="AA56" s="141"/>
      <c r="AB56" s="141"/>
      <c r="AC56" s="141"/>
      <c r="AD56" s="141"/>
      <c r="AE56" s="141"/>
      <c r="AF56" s="141"/>
      <c r="AG56" s="77">
        <f t="shared" si="3"/>
        <v>0</v>
      </c>
      <c r="AH56" s="105">
        <v>200</v>
      </c>
      <c r="AI56" s="104">
        <v>110</v>
      </c>
      <c r="AJ56" s="105">
        <f t="shared" si="4"/>
        <v>0</v>
      </c>
      <c r="AK56" s="9"/>
      <c r="AM56" s="122"/>
    </row>
    <row r="57" spans="1:39" s="74" customFormat="1" hidden="1">
      <c r="A57" s="175" t="s">
        <v>437</v>
      </c>
      <c r="B57" s="183" t="s">
        <v>567</v>
      </c>
      <c r="C57" s="176" t="s">
        <v>512</v>
      </c>
      <c r="D57" s="82" t="s">
        <v>492</v>
      </c>
      <c r="E57" s="102" t="s">
        <v>413</v>
      </c>
      <c r="F57" s="102" t="s">
        <v>432</v>
      </c>
      <c r="G57" s="102" t="s">
        <v>361</v>
      </c>
      <c r="H57" s="177">
        <v>42736</v>
      </c>
      <c r="I57" s="177" t="str">
        <f t="shared" si="0"/>
        <v>000591GREY/DARK REDV01</v>
      </c>
      <c r="J57" s="141"/>
      <c r="K57" s="141"/>
      <c r="L57" s="141"/>
      <c r="M57" s="141"/>
      <c r="N57" s="141"/>
      <c r="O57" s="141"/>
      <c r="P57" s="141"/>
      <c r="Q57" s="141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77">
        <f t="shared" si="3"/>
        <v>0</v>
      </c>
      <c r="AH57" s="105">
        <v>160</v>
      </c>
      <c r="AI57" s="104">
        <v>88</v>
      </c>
      <c r="AJ57" s="105">
        <f t="shared" si="4"/>
        <v>0</v>
      </c>
      <c r="AK57" s="9"/>
      <c r="AM57" s="122"/>
    </row>
    <row r="58" spans="1:39" s="74" customFormat="1" hidden="1">
      <c r="A58" s="175" t="s">
        <v>437</v>
      </c>
      <c r="B58" s="183" t="s">
        <v>568</v>
      </c>
      <c r="C58" s="176" t="s">
        <v>513</v>
      </c>
      <c r="D58" s="82" t="s">
        <v>492</v>
      </c>
      <c r="E58" s="102" t="s">
        <v>414</v>
      </c>
      <c r="F58" s="102" t="s">
        <v>432</v>
      </c>
      <c r="G58" s="102" t="s">
        <v>361</v>
      </c>
      <c r="H58" s="177">
        <v>42736</v>
      </c>
      <c r="I58" s="177" t="str">
        <f t="shared" si="0"/>
        <v>000592GREY/PINKV01</v>
      </c>
      <c r="J58" s="141"/>
      <c r="K58" s="141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41"/>
      <c r="Z58" s="141"/>
      <c r="AA58" s="141"/>
      <c r="AB58" s="141"/>
      <c r="AC58" s="141"/>
      <c r="AD58" s="141"/>
      <c r="AE58" s="141"/>
      <c r="AF58" s="141"/>
      <c r="AG58" s="77">
        <f t="shared" si="3"/>
        <v>0</v>
      </c>
      <c r="AH58" s="105">
        <v>160</v>
      </c>
      <c r="AI58" s="104">
        <v>88</v>
      </c>
      <c r="AJ58" s="105">
        <f t="shared" si="4"/>
        <v>0</v>
      </c>
      <c r="AK58" s="9"/>
      <c r="AM58" s="122"/>
    </row>
    <row r="59" spans="1:39" s="74" customFormat="1" hidden="1">
      <c r="A59" s="175" t="s">
        <v>437</v>
      </c>
      <c r="B59" s="183" t="s">
        <v>380</v>
      </c>
      <c r="C59" s="176" t="s">
        <v>512</v>
      </c>
      <c r="D59" s="82" t="s">
        <v>394</v>
      </c>
      <c r="E59" s="102" t="s">
        <v>544</v>
      </c>
      <c r="F59" s="102" t="s">
        <v>432</v>
      </c>
      <c r="G59" s="102" t="s">
        <v>361</v>
      </c>
      <c r="H59" s="177">
        <v>42736</v>
      </c>
      <c r="I59" s="177" t="str">
        <f t="shared" si="0"/>
        <v>000138NEON YELLOW/BLACK/BLUEV01</v>
      </c>
      <c r="J59" s="141"/>
      <c r="K59" s="141"/>
      <c r="L59" s="141"/>
      <c r="M59" s="141"/>
      <c r="N59" s="141"/>
      <c r="O59" s="141"/>
      <c r="P59" s="141"/>
      <c r="Q59" s="141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77">
        <f t="shared" si="3"/>
        <v>0</v>
      </c>
      <c r="AH59" s="105">
        <v>160</v>
      </c>
      <c r="AI59" s="104">
        <v>88</v>
      </c>
      <c r="AJ59" s="105">
        <f t="shared" si="4"/>
        <v>0</v>
      </c>
      <c r="AK59" s="9"/>
      <c r="AM59" s="122"/>
    </row>
    <row r="60" spans="1:39" s="74" customFormat="1">
      <c r="A60" s="175" t="s">
        <v>437</v>
      </c>
      <c r="B60" s="183" t="s">
        <v>380</v>
      </c>
      <c r="C60" s="176" t="s">
        <v>512</v>
      </c>
      <c r="D60" s="82" t="s">
        <v>394</v>
      </c>
      <c r="E60" s="102" t="s">
        <v>408</v>
      </c>
      <c r="F60" s="102" t="s">
        <v>432</v>
      </c>
      <c r="G60" s="102" t="s">
        <v>361</v>
      </c>
      <c r="H60" s="177">
        <v>42736</v>
      </c>
      <c r="I60" s="177" t="str">
        <f t="shared" si="0"/>
        <v>000138BLACK/RED/GREYV01</v>
      </c>
      <c r="J60" s="141"/>
      <c r="K60" s="141"/>
      <c r="L60" s="141"/>
      <c r="M60" s="141"/>
      <c r="N60" s="141"/>
      <c r="O60" s="141"/>
      <c r="P60" s="141"/>
      <c r="Q60" s="141"/>
      <c r="R60" s="182"/>
      <c r="S60" s="182"/>
      <c r="T60" s="182"/>
      <c r="U60" s="182">
        <v>4</v>
      </c>
      <c r="V60" s="182">
        <v>6</v>
      </c>
      <c r="W60" s="182">
        <v>6</v>
      </c>
      <c r="X60" s="182">
        <v>8</v>
      </c>
      <c r="Y60" s="182">
        <v>8</v>
      </c>
      <c r="Z60" s="182">
        <v>8</v>
      </c>
      <c r="AA60" s="182">
        <v>8</v>
      </c>
      <c r="AB60" s="182">
        <v>6</v>
      </c>
      <c r="AC60" s="182">
        <v>6</v>
      </c>
      <c r="AD60" s="182">
        <v>4</v>
      </c>
      <c r="AE60" s="182">
        <v>3</v>
      </c>
      <c r="AF60" s="182"/>
      <c r="AG60" s="77">
        <f t="shared" si="3"/>
        <v>67</v>
      </c>
      <c r="AH60" s="105">
        <v>160</v>
      </c>
      <c r="AI60" s="104">
        <v>88</v>
      </c>
      <c r="AJ60" s="105">
        <f t="shared" si="4"/>
        <v>5896</v>
      </c>
      <c r="AK60" s="9"/>
      <c r="AM60" s="122"/>
    </row>
    <row r="61" spans="1:39" s="74" customFormat="1" hidden="1">
      <c r="A61" s="175" t="s">
        <v>437</v>
      </c>
      <c r="B61" s="183" t="s">
        <v>380</v>
      </c>
      <c r="C61" s="176" t="s">
        <v>512</v>
      </c>
      <c r="D61" s="82" t="s">
        <v>394</v>
      </c>
      <c r="E61" s="102" t="s">
        <v>415</v>
      </c>
      <c r="F61" s="102" t="s">
        <v>432</v>
      </c>
      <c r="G61" s="102" t="s">
        <v>361</v>
      </c>
      <c r="H61" s="177">
        <v>42736</v>
      </c>
      <c r="I61" s="177" t="str">
        <f t="shared" si="0"/>
        <v>000138SILVER/BLUE/REDV01</v>
      </c>
      <c r="J61" s="141"/>
      <c r="K61" s="141"/>
      <c r="L61" s="141"/>
      <c r="M61" s="141"/>
      <c r="N61" s="141"/>
      <c r="O61" s="141"/>
      <c r="P61" s="141"/>
      <c r="Q61" s="141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77">
        <f t="shared" si="3"/>
        <v>0</v>
      </c>
      <c r="AH61" s="105">
        <v>130</v>
      </c>
      <c r="AI61" s="104">
        <v>71.5</v>
      </c>
      <c r="AJ61" s="105">
        <f t="shared" si="4"/>
        <v>0</v>
      </c>
      <c r="AK61" s="9"/>
      <c r="AM61" s="122"/>
    </row>
    <row r="62" spans="1:39" s="74" customFormat="1" hidden="1">
      <c r="A62" s="175" t="s">
        <v>437</v>
      </c>
      <c r="B62" s="183" t="s">
        <v>381</v>
      </c>
      <c r="C62" s="176" t="s">
        <v>513</v>
      </c>
      <c r="D62" s="82" t="s">
        <v>394</v>
      </c>
      <c r="E62" s="102" t="s">
        <v>545</v>
      </c>
      <c r="F62" s="102" t="s">
        <v>432</v>
      </c>
      <c r="G62" s="102" t="s">
        <v>361</v>
      </c>
      <c r="H62" s="177">
        <v>42736</v>
      </c>
      <c r="I62" s="177" t="str">
        <f t="shared" si="0"/>
        <v>000139NEON PINK/BLACK/TEALV01</v>
      </c>
      <c r="J62" s="141"/>
      <c r="K62" s="141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41"/>
      <c r="Z62" s="141"/>
      <c r="AA62" s="141"/>
      <c r="AB62" s="141"/>
      <c r="AC62" s="141"/>
      <c r="AD62" s="141"/>
      <c r="AE62" s="141"/>
      <c r="AF62" s="141"/>
      <c r="AG62" s="77">
        <f t="shared" si="3"/>
        <v>0</v>
      </c>
      <c r="AH62" s="105">
        <v>130</v>
      </c>
      <c r="AI62" s="104">
        <v>71.5</v>
      </c>
      <c r="AJ62" s="105">
        <f t="shared" si="4"/>
        <v>0</v>
      </c>
      <c r="AK62" s="9"/>
      <c r="AM62" s="122"/>
    </row>
    <row r="63" spans="1:39" s="74" customFormat="1" hidden="1">
      <c r="A63" s="175" t="s">
        <v>437</v>
      </c>
      <c r="B63" s="183" t="s">
        <v>381</v>
      </c>
      <c r="C63" s="176" t="s">
        <v>513</v>
      </c>
      <c r="D63" s="82" t="s">
        <v>394</v>
      </c>
      <c r="E63" s="102" t="s">
        <v>546</v>
      </c>
      <c r="F63" s="102" t="s">
        <v>432</v>
      </c>
      <c r="G63" s="102" t="s">
        <v>361</v>
      </c>
      <c r="H63" s="177">
        <v>42736</v>
      </c>
      <c r="I63" s="177" t="str">
        <f t="shared" si="0"/>
        <v>000139BLACK/TEAL/LIGHT GREYV01</v>
      </c>
      <c r="J63" s="141"/>
      <c r="K63" s="141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41"/>
      <c r="Z63" s="141"/>
      <c r="AA63" s="141"/>
      <c r="AB63" s="141"/>
      <c r="AC63" s="141"/>
      <c r="AD63" s="141"/>
      <c r="AE63" s="141"/>
      <c r="AF63" s="141"/>
      <c r="AG63" s="77">
        <f t="shared" si="3"/>
        <v>0</v>
      </c>
      <c r="AH63" s="105">
        <v>130</v>
      </c>
      <c r="AI63" s="104">
        <v>71.5</v>
      </c>
      <c r="AJ63" s="105">
        <f t="shared" si="4"/>
        <v>0</v>
      </c>
      <c r="AK63" s="9"/>
      <c r="AM63" s="122"/>
    </row>
    <row r="64" spans="1:39" s="74" customFormat="1" hidden="1">
      <c r="A64" s="175" t="s">
        <v>437</v>
      </c>
      <c r="B64" s="183" t="s">
        <v>381</v>
      </c>
      <c r="C64" s="176" t="s">
        <v>513</v>
      </c>
      <c r="D64" s="82" t="s">
        <v>394</v>
      </c>
      <c r="E64" s="102" t="s">
        <v>416</v>
      </c>
      <c r="F64" s="102" t="s">
        <v>432</v>
      </c>
      <c r="G64" s="102" t="s">
        <v>361</v>
      </c>
      <c r="H64" s="177">
        <v>42736</v>
      </c>
      <c r="I64" s="177" t="str">
        <f t="shared" si="0"/>
        <v>000139SILVER/NAVY/TEALV01</v>
      </c>
      <c r="J64" s="141"/>
      <c r="K64" s="141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41"/>
      <c r="Z64" s="141"/>
      <c r="AA64" s="141"/>
      <c r="AB64" s="141"/>
      <c r="AC64" s="141"/>
      <c r="AD64" s="141"/>
      <c r="AE64" s="141"/>
      <c r="AF64" s="141"/>
      <c r="AG64" s="77">
        <f t="shared" si="3"/>
        <v>0</v>
      </c>
      <c r="AH64" s="105">
        <v>130</v>
      </c>
      <c r="AI64" s="104">
        <v>71.5</v>
      </c>
      <c r="AJ64" s="105">
        <f t="shared" si="4"/>
        <v>0</v>
      </c>
      <c r="AK64" s="9"/>
      <c r="AM64" s="122"/>
    </row>
    <row r="65" spans="1:39" s="74" customFormat="1" hidden="1">
      <c r="A65" s="175" t="s">
        <v>437</v>
      </c>
      <c r="B65" s="183" t="s">
        <v>372</v>
      </c>
      <c r="C65" s="176" t="s">
        <v>512</v>
      </c>
      <c r="D65" s="82" t="s">
        <v>395</v>
      </c>
      <c r="E65" s="102" t="s">
        <v>547</v>
      </c>
      <c r="F65" s="102" t="s">
        <v>432</v>
      </c>
      <c r="G65" s="102" t="s">
        <v>361</v>
      </c>
      <c r="H65" s="177">
        <v>42736</v>
      </c>
      <c r="I65" s="177" t="str">
        <f t="shared" si="0"/>
        <v>000067SILVER/GREY/NEON YELLOWV01</v>
      </c>
      <c r="J65" s="141"/>
      <c r="K65" s="141"/>
      <c r="L65" s="141"/>
      <c r="M65" s="141"/>
      <c r="N65" s="141"/>
      <c r="O65" s="141"/>
      <c r="P65" s="141"/>
      <c r="Q65" s="141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77">
        <f t="shared" si="3"/>
        <v>0</v>
      </c>
      <c r="AH65" s="105">
        <v>130</v>
      </c>
      <c r="AI65" s="104">
        <v>71.5</v>
      </c>
      <c r="AJ65" s="105">
        <f t="shared" si="4"/>
        <v>0</v>
      </c>
      <c r="AK65" s="9"/>
      <c r="AM65" s="122"/>
    </row>
    <row r="66" spans="1:39" s="74" customFormat="1" hidden="1">
      <c r="A66" s="175" t="s">
        <v>437</v>
      </c>
      <c r="B66" s="183" t="s">
        <v>372</v>
      </c>
      <c r="C66" s="176" t="s">
        <v>512</v>
      </c>
      <c r="D66" s="82" t="s">
        <v>395</v>
      </c>
      <c r="E66" s="102" t="s">
        <v>417</v>
      </c>
      <c r="F66" s="102" t="s">
        <v>432</v>
      </c>
      <c r="G66" s="102" t="s">
        <v>361</v>
      </c>
      <c r="H66" s="177">
        <v>42736</v>
      </c>
      <c r="I66" s="177" t="str">
        <f t="shared" si="0"/>
        <v>000067RED/DARK RED/BLACKV01</v>
      </c>
      <c r="J66" s="141"/>
      <c r="K66" s="141"/>
      <c r="L66" s="141"/>
      <c r="M66" s="141"/>
      <c r="N66" s="141"/>
      <c r="O66" s="141"/>
      <c r="P66" s="141"/>
      <c r="Q66" s="141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77">
        <f t="shared" si="3"/>
        <v>0</v>
      </c>
      <c r="AH66" s="105">
        <v>130</v>
      </c>
      <c r="AI66" s="104">
        <v>71.5</v>
      </c>
      <c r="AJ66" s="105">
        <f t="shared" si="4"/>
        <v>0</v>
      </c>
      <c r="AK66" s="9"/>
      <c r="AM66" s="122"/>
    </row>
    <row r="67" spans="1:39" s="74" customFormat="1" hidden="1">
      <c r="A67" s="175" t="s">
        <v>437</v>
      </c>
      <c r="B67" s="183" t="s">
        <v>373</v>
      </c>
      <c r="C67" s="176" t="s">
        <v>513</v>
      </c>
      <c r="D67" s="82" t="s">
        <v>395</v>
      </c>
      <c r="E67" s="102" t="s">
        <v>548</v>
      </c>
      <c r="F67" s="102" t="s">
        <v>432</v>
      </c>
      <c r="G67" s="102" t="s">
        <v>361</v>
      </c>
      <c r="H67" s="177">
        <v>42736</v>
      </c>
      <c r="I67" s="177" t="str">
        <f t="shared" si="0"/>
        <v>000068SILVER/BLUE/PINKV01</v>
      </c>
      <c r="J67" s="141"/>
      <c r="K67" s="141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41"/>
      <c r="Z67" s="141"/>
      <c r="AA67" s="141"/>
      <c r="AB67" s="141"/>
      <c r="AC67" s="141"/>
      <c r="AD67" s="141"/>
      <c r="AE67" s="141"/>
      <c r="AF67" s="141"/>
      <c r="AG67" s="77">
        <f t="shared" si="3"/>
        <v>0</v>
      </c>
      <c r="AH67" s="105">
        <v>120</v>
      </c>
      <c r="AI67" s="104">
        <v>66</v>
      </c>
      <c r="AJ67" s="105">
        <f t="shared" si="4"/>
        <v>0</v>
      </c>
      <c r="AK67" s="9"/>
      <c r="AM67" s="122"/>
    </row>
    <row r="68" spans="1:39" s="74" customFormat="1" hidden="1">
      <c r="A68" s="175" t="s">
        <v>437</v>
      </c>
      <c r="B68" s="183" t="s">
        <v>373</v>
      </c>
      <c r="C68" s="176" t="s">
        <v>513</v>
      </c>
      <c r="D68" s="82" t="s">
        <v>395</v>
      </c>
      <c r="E68" s="102" t="s">
        <v>418</v>
      </c>
      <c r="F68" s="102" t="s">
        <v>432</v>
      </c>
      <c r="G68" s="102" t="s">
        <v>361</v>
      </c>
      <c r="H68" s="177">
        <v>42736</v>
      </c>
      <c r="I68" s="177" t="str">
        <f t="shared" si="0"/>
        <v>000068PURPLE/BLACK/PINKV01</v>
      </c>
      <c r="J68" s="141"/>
      <c r="K68" s="141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41"/>
      <c r="Z68" s="141"/>
      <c r="AA68" s="141"/>
      <c r="AB68" s="141"/>
      <c r="AC68" s="141"/>
      <c r="AD68" s="141"/>
      <c r="AE68" s="141"/>
      <c r="AF68" s="141"/>
      <c r="AG68" s="77">
        <f t="shared" si="3"/>
        <v>0</v>
      </c>
      <c r="AH68" s="105">
        <v>120</v>
      </c>
      <c r="AI68" s="104">
        <v>66</v>
      </c>
      <c r="AJ68" s="105">
        <f t="shared" si="4"/>
        <v>0</v>
      </c>
      <c r="AK68" s="9"/>
      <c r="AM68" s="122"/>
    </row>
    <row r="69" spans="1:39" s="74" customFormat="1" hidden="1">
      <c r="A69" s="175" t="s">
        <v>437</v>
      </c>
      <c r="B69" s="183" t="s">
        <v>569</v>
      </c>
      <c r="C69" s="176" t="s">
        <v>512</v>
      </c>
      <c r="D69" s="82" t="s">
        <v>527</v>
      </c>
      <c r="E69" s="102" t="s">
        <v>544</v>
      </c>
      <c r="F69" s="102" t="s">
        <v>552</v>
      </c>
      <c r="G69" s="102" t="s">
        <v>361</v>
      </c>
      <c r="H69" s="177">
        <v>42736</v>
      </c>
      <c r="I69" s="177" t="str">
        <f t="shared" si="0"/>
        <v>000565NEON YELLOW/BLACK/BLUEV01</v>
      </c>
      <c r="J69" s="141"/>
      <c r="K69" s="141"/>
      <c r="L69" s="141"/>
      <c r="M69" s="141"/>
      <c r="N69" s="141"/>
      <c r="O69" s="141"/>
      <c r="P69" s="141"/>
      <c r="Q69" s="141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77">
        <f t="shared" si="3"/>
        <v>0</v>
      </c>
      <c r="AH69" s="105">
        <v>120</v>
      </c>
      <c r="AI69" s="104">
        <v>66</v>
      </c>
      <c r="AJ69" s="105">
        <f t="shared" si="4"/>
        <v>0</v>
      </c>
      <c r="AK69" s="9"/>
      <c r="AM69" s="122"/>
    </row>
    <row r="70" spans="1:39" s="74" customFormat="1" hidden="1">
      <c r="A70" s="175" t="s">
        <v>437</v>
      </c>
      <c r="B70" s="183" t="s">
        <v>569</v>
      </c>
      <c r="C70" s="176" t="s">
        <v>512</v>
      </c>
      <c r="D70" s="82" t="s">
        <v>527</v>
      </c>
      <c r="E70" s="102" t="s">
        <v>549</v>
      </c>
      <c r="F70" s="102" t="s">
        <v>552</v>
      </c>
      <c r="G70" s="102" t="s">
        <v>361</v>
      </c>
      <c r="H70" s="177">
        <v>42736</v>
      </c>
      <c r="I70" s="177" t="str">
        <f t="shared" si="0"/>
        <v>000565BLACK/GREY/BLUEV01</v>
      </c>
      <c r="J70" s="141"/>
      <c r="K70" s="141"/>
      <c r="L70" s="141"/>
      <c r="M70" s="141"/>
      <c r="N70" s="141"/>
      <c r="O70" s="141"/>
      <c r="P70" s="141"/>
      <c r="Q70" s="141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77">
        <f t="shared" si="3"/>
        <v>0</v>
      </c>
      <c r="AH70" s="105">
        <v>120</v>
      </c>
      <c r="AI70" s="104">
        <v>66</v>
      </c>
      <c r="AJ70" s="105">
        <f t="shared" si="4"/>
        <v>0</v>
      </c>
      <c r="AK70" s="9"/>
      <c r="AM70" s="122"/>
    </row>
    <row r="71" spans="1:39" s="74" customFormat="1" hidden="1">
      <c r="A71" s="175" t="s">
        <v>437</v>
      </c>
      <c r="B71" s="183" t="s">
        <v>570</v>
      </c>
      <c r="C71" s="176" t="s">
        <v>513</v>
      </c>
      <c r="D71" s="82" t="s">
        <v>527</v>
      </c>
      <c r="E71" s="102" t="s">
        <v>550</v>
      </c>
      <c r="F71" s="102" t="s">
        <v>552</v>
      </c>
      <c r="G71" s="102" t="s">
        <v>361</v>
      </c>
      <c r="H71" s="177">
        <v>42736</v>
      </c>
      <c r="I71" s="177" t="str">
        <f t="shared" si="0"/>
        <v>000563BLACK/NEON PINK/WHITEV01</v>
      </c>
      <c r="J71" s="141"/>
      <c r="K71" s="141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41"/>
      <c r="Z71" s="141"/>
      <c r="AA71" s="141"/>
      <c r="AB71" s="141"/>
      <c r="AC71" s="141"/>
      <c r="AD71" s="141"/>
      <c r="AE71" s="141"/>
      <c r="AF71" s="141"/>
      <c r="AG71" s="77">
        <f t="shared" si="3"/>
        <v>0</v>
      </c>
      <c r="AH71" s="105">
        <v>120</v>
      </c>
      <c r="AI71" s="104">
        <v>66</v>
      </c>
      <c r="AJ71" s="105">
        <f t="shared" si="4"/>
        <v>0</v>
      </c>
      <c r="AK71" s="9"/>
      <c r="AM71" s="122"/>
    </row>
    <row r="72" spans="1:39" s="74" customFormat="1" hidden="1">
      <c r="A72" s="175" t="s">
        <v>437</v>
      </c>
      <c r="B72" s="183" t="s">
        <v>570</v>
      </c>
      <c r="C72" s="176" t="s">
        <v>513</v>
      </c>
      <c r="D72" s="82" t="s">
        <v>527</v>
      </c>
      <c r="E72" s="102" t="s">
        <v>551</v>
      </c>
      <c r="F72" s="102" t="s">
        <v>552</v>
      </c>
      <c r="G72" s="102" t="s">
        <v>361</v>
      </c>
      <c r="H72" s="177">
        <v>42736</v>
      </c>
      <c r="I72" s="177" t="str">
        <f t="shared" si="0"/>
        <v>000563GREY/NAVY/TEALV01</v>
      </c>
      <c r="J72" s="141"/>
      <c r="K72" s="141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41"/>
      <c r="Z72" s="141"/>
      <c r="AA72" s="141"/>
      <c r="AB72" s="141"/>
      <c r="AC72" s="141"/>
      <c r="AD72" s="141"/>
      <c r="AE72" s="141"/>
      <c r="AF72" s="141"/>
      <c r="AG72" s="77">
        <f t="shared" si="3"/>
        <v>0</v>
      </c>
      <c r="AH72" s="105">
        <v>120</v>
      </c>
      <c r="AI72" s="104">
        <v>66</v>
      </c>
      <c r="AJ72" s="105">
        <f t="shared" si="4"/>
        <v>0</v>
      </c>
      <c r="AK72" s="9"/>
      <c r="AM72" s="122"/>
    </row>
    <row r="73" spans="1:39" s="74" customFormat="1" hidden="1">
      <c r="A73" s="178" t="s">
        <v>436</v>
      </c>
      <c r="B73" s="183" t="s">
        <v>369</v>
      </c>
      <c r="C73" s="176" t="s">
        <v>512</v>
      </c>
      <c r="D73" s="82" t="s">
        <v>396</v>
      </c>
      <c r="E73" s="102" t="s">
        <v>419</v>
      </c>
      <c r="F73" s="102" t="s">
        <v>432</v>
      </c>
      <c r="G73" s="102" t="s">
        <v>361</v>
      </c>
      <c r="H73" s="177">
        <v>42736</v>
      </c>
      <c r="I73" s="177" t="str">
        <f t="shared" si="0"/>
        <v>000051RED/BLACKV01</v>
      </c>
      <c r="J73" s="141"/>
      <c r="K73" s="141"/>
      <c r="L73" s="141"/>
      <c r="M73" s="141"/>
      <c r="N73" s="141"/>
      <c r="O73" s="141"/>
      <c r="P73" s="141"/>
      <c r="Q73" s="141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41"/>
      <c r="AG73" s="77">
        <f t="shared" ref="AG73:AG81" si="5">SUM(J73:AF73)</f>
        <v>0</v>
      </c>
      <c r="AH73" s="105"/>
      <c r="AI73" s="104"/>
      <c r="AJ73" s="105"/>
      <c r="AK73" s="9"/>
      <c r="AM73" s="122"/>
    </row>
    <row r="74" spans="1:39" s="74" customFormat="1" hidden="1">
      <c r="A74" s="178" t="s">
        <v>436</v>
      </c>
      <c r="B74" s="185" t="s">
        <v>370</v>
      </c>
      <c r="C74" s="179" t="s">
        <v>513</v>
      </c>
      <c r="D74" s="180" t="s">
        <v>396</v>
      </c>
      <c r="E74" s="181" t="s">
        <v>403</v>
      </c>
      <c r="F74" s="181" t="s">
        <v>432</v>
      </c>
      <c r="G74" s="102" t="s">
        <v>361</v>
      </c>
      <c r="H74" s="177">
        <v>42736</v>
      </c>
      <c r="I74" s="177" t="str">
        <f t="shared" si="0"/>
        <v>000052BLACK/TEAL/BERRYV01</v>
      </c>
      <c r="J74" s="141"/>
      <c r="K74" s="141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41"/>
      <c r="Z74" s="141"/>
      <c r="AA74" s="141"/>
      <c r="AB74" s="141"/>
      <c r="AC74" s="141"/>
      <c r="AD74" s="141"/>
      <c r="AE74" s="141"/>
      <c r="AF74" s="141"/>
      <c r="AG74" s="125">
        <f t="shared" si="5"/>
        <v>0</v>
      </c>
      <c r="AH74" s="105"/>
      <c r="AI74" s="104"/>
      <c r="AJ74" s="105"/>
      <c r="AK74" s="9"/>
      <c r="AM74" s="122"/>
    </row>
    <row r="75" spans="1:39" s="74" customFormat="1">
      <c r="A75" s="178" t="s">
        <v>436</v>
      </c>
      <c r="B75" s="183" t="s">
        <v>367</v>
      </c>
      <c r="C75" s="176" t="s">
        <v>512</v>
      </c>
      <c r="D75" s="82" t="s">
        <v>397</v>
      </c>
      <c r="E75" s="102" t="s">
        <v>575</v>
      </c>
      <c r="F75" s="102" t="s">
        <v>432</v>
      </c>
      <c r="G75" s="102" t="s">
        <v>361</v>
      </c>
      <c r="H75" s="177">
        <v>42736</v>
      </c>
      <c r="I75" s="177" t="str">
        <f t="shared" si="0"/>
        <v>000047DARK GREEN/REDV01</v>
      </c>
      <c r="J75" s="141"/>
      <c r="K75" s="141"/>
      <c r="L75" s="141"/>
      <c r="M75" s="141"/>
      <c r="N75" s="141"/>
      <c r="O75" s="141"/>
      <c r="P75" s="141"/>
      <c r="Q75" s="141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41"/>
      <c r="AG75" s="77">
        <f t="shared" si="5"/>
        <v>0</v>
      </c>
      <c r="AH75" s="105"/>
      <c r="AI75" s="104"/>
      <c r="AJ75" s="105"/>
      <c r="AK75" s="9"/>
      <c r="AM75" s="122"/>
    </row>
    <row r="76" spans="1:39" s="74" customFormat="1">
      <c r="A76" s="178" t="s">
        <v>436</v>
      </c>
      <c r="B76" s="183" t="s">
        <v>367</v>
      </c>
      <c r="C76" s="176" t="s">
        <v>512</v>
      </c>
      <c r="D76" s="82" t="s">
        <v>397</v>
      </c>
      <c r="E76" s="102" t="s">
        <v>420</v>
      </c>
      <c r="F76" s="102" t="s">
        <v>432</v>
      </c>
      <c r="G76" s="102" t="s">
        <v>361</v>
      </c>
      <c r="H76" s="177">
        <v>42736</v>
      </c>
      <c r="I76" s="177" t="str">
        <f t="shared" si="0"/>
        <v>000047BLACK/WHITEV01</v>
      </c>
      <c r="J76" s="141"/>
      <c r="K76" s="141"/>
      <c r="L76" s="141"/>
      <c r="M76" s="141"/>
      <c r="N76" s="141"/>
      <c r="O76" s="141"/>
      <c r="P76" s="141"/>
      <c r="Q76" s="141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41"/>
      <c r="AG76" s="77">
        <f t="shared" si="5"/>
        <v>0</v>
      </c>
      <c r="AH76" s="105"/>
      <c r="AI76" s="104"/>
      <c r="AJ76" s="105"/>
      <c r="AK76" s="9"/>
      <c r="AM76" s="122"/>
    </row>
    <row r="77" spans="1:39" s="74" customFormat="1" hidden="1">
      <c r="A77" s="178" t="s">
        <v>436</v>
      </c>
      <c r="B77" s="183" t="s">
        <v>368</v>
      </c>
      <c r="C77" s="176" t="s">
        <v>513</v>
      </c>
      <c r="D77" s="82" t="s">
        <v>397</v>
      </c>
      <c r="E77" s="102" t="s">
        <v>576</v>
      </c>
      <c r="F77" s="102" t="s">
        <v>432</v>
      </c>
      <c r="G77" s="102" t="s">
        <v>361</v>
      </c>
      <c r="H77" s="177">
        <v>42736</v>
      </c>
      <c r="I77" s="177" t="str">
        <f t="shared" si="0"/>
        <v>000048DARK GREY/PURPLE/TEALV01</v>
      </c>
      <c r="J77" s="141"/>
      <c r="K77" s="141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41"/>
      <c r="Z77" s="141"/>
      <c r="AA77" s="141"/>
      <c r="AB77" s="141"/>
      <c r="AC77" s="141"/>
      <c r="AD77" s="141"/>
      <c r="AE77" s="141"/>
      <c r="AF77" s="141"/>
      <c r="AG77" s="77">
        <f t="shared" si="5"/>
        <v>0</v>
      </c>
      <c r="AH77" s="105"/>
      <c r="AI77" s="104"/>
      <c r="AJ77" s="105"/>
      <c r="AK77" s="9"/>
      <c r="AM77" s="122"/>
    </row>
    <row r="78" spans="1:39" s="74" customFormat="1">
      <c r="A78" s="178" t="s">
        <v>436</v>
      </c>
      <c r="B78" s="185" t="s">
        <v>368</v>
      </c>
      <c r="C78" s="179" t="s">
        <v>513</v>
      </c>
      <c r="D78" s="180" t="s">
        <v>397</v>
      </c>
      <c r="E78" s="181" t="s">
        <v>420</v>
      </c>
      <c r="F78" s="181" t="s">
        <v>432</v>
      </c>
      <c r="G78" s="102" t="s">
        <v>361</v>
      </c>
      <c r="H78" s="177">
        <v>42736</v>
      </c>
      <c r="I78" s="177" t="str">
        <f>CONCATENATE(B78,E78,G78)</f>
        <v>000048BLACK/WHITEV01</v>
      </c>
      <c r="J78" s="141"/>
      <c r="K78" s="141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41"/>
      <c r="Z78" s="141"/>
      <c r="AA78" s="141"/>
      <c r="AB78" s="141"/>
      <c r="AC78" s="141"/>
      <c r="AD78" s="141"/>
      <c r="AE78" s="141"/>
      <c r="AF78" s="141"/>
      <c r="AG78" s="77">
        <f t="shared" si="5"/>
        <v>0</v>
      </c>
      <c r="AH78" s="105"/>
      <c r="AI78" s="104"/>
      <c r="AJ78" s="105"/>
      <c r="AK78" s="9"/>
      <c r="AM78" s="122"/>
    </row>
    <row r="79" spans="1:39" s="74" customFormat="1">
      <c r="A79" s="178" t="s">
        <v>436</v>
      </c>
      <c r="B79" s="185" t="s">
        <v>641</v>
      </c>
      <c r="C79" s="176" t="s">
        <v>434</v>
      </c>
      <c r="D79" s="180" t="s">
        <v>642</v>
      </c>
      <c r="E79" s="181" t="s">
        <v>420</v>
      </c>
      <c r="F79" s="102" t="s">
        <v>431</v>
      </c>
      <c r="G79" s="102" t="s">
        <v>643</v>
      </c>
      <c r="H79" s="177">
        <v>42736</v>
      </c>
      <c r="I79" s="177" t="str">
        <f t="shared" si="0"/>
        <v>000021BLACK/WHITEV03</v>
      </c>
      <c r="J79" s="141"/>
      <c r="K79" s="141"/>
      <c r="L79" s="182">
        <v>1</v>
      </c>
      <c r="M79" s="182">
        <v>2</v>
      </c>
      <c r="N79" s="182">
        <v>4</v>
      </c>
      <c r="O79" s="182">
        <v>4</v>
      </c>
      <c r="P79" s="182">
        <v>4</v>
      </c>
      <c r="Q79" s="182">
        <v>8</v>
      </c>
      <c r="R79" s="182">
        <v>8</v>
      </c>
      <c r="S79" s="182">
        <v>8</v>
      </c>
      <c r="T79" s="182">
        <v>4</v>
      </c>
      <c r="U79" s="182">
        <v>4</v>
      </c>
      <c r="V79" s="182">
        <v>6</v>
      </c>
      <c r="W79" s="182">
        <v>6</v>
      </c>
      <c r="X79" s="182">
        <v>6</v>
      </c>
      <c r="Y79" s="182">
        <v>6</v>
      </c>
      <c r="Z79" s="182">
        <v>8</v>
      </c>
      <c r="AA79" s="182">
        <v>6</v>
      </c>
      <c r="AB79" s="182">
        <v>4</v>
      </c>
      <c r="AC79" s="182">
        <v>2</v>
      </c>
      <c r="AD79" s="182">
        <v>2</v>
      </c>
      <c r="AE79" s="182"/>
      <c r="AF79" s="141"/>
      <c r="AG79" s="77">
        <f t="shared" si="5"/>
        <v>93</v>
      </c>
      <c r="AH79" s="105"/>
      <c r="AI79" s="104"/>
      <c r="AJ79" s="105"/>
      <c r="AK79" s="9"/>
      <c r="AM79" s="122"/>
    </row>
    <row r="80" spans="1:39" s="74" customFormat="1">
      <c r="A80" s="178" t="s">
        <v>436</v>
      </c>
      <c r="B80" s="183" t="s">
        <v>571</v>
      </c>
      <c r="C80" s="176" t="s">
        <v>512</v>
      </c>
      <c r="D80" s="82" t="s">
        <v>398</v>
      </c>
      <c r="E80" s="102" t="s">
        <v>577</v>
      </c>
      <c r="F80" s="102" t="s">
        <v>432</v>
      </c>
      <c r="G80" s="102" t="s">
        <v>361</v>
      </c>
      <c r="H80" s="177">
        <v>42736</v>
      </c>
      <c r="I80" s="177" t="str">
        <f t="shared" ref="I80:I103" si="6">CONCATENATE(B80,E80,G80)</f>
        <v>000599DARK GREEN/BLACK/REDV01</v>
      </c>
      <c r="J80" s="141"/>
      <c r="K80" s="141"/>
      <c r="L80" s="141"/>
      <c r="M80" s="141"/>
      <c r="N80" s="141"/>
      <c r="O80" s="141"/>
      <c r="P80" s="141"/>
      <c r="Q80" s="141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77">
        <f t="shared" si="5"/>
        <v>0</v>
      </c>
      <c r="AH80" s="105"/>
      <c r="AI80" s="104"/>
      <c r="AJ80" s="105"/>
      <c r="AK80" s="9"/>
      <c r="AM80" s="122"/>
    </row>
    <row r="81" spans="1:39" s="74" customFormat="1">
      <c r="A81" s="178" t="s">
        <v>436</v>
      </c>
      <c r="B81" s="183" t="s">
        <v>571</v>
      </c>
      <c r="C81" s="176" t="s">
        <v>512</v>
      </c>
      <c r="D81" s="82" t="s">
        <v>398</v>
      </c>
      <c r="E81" s="102" t="s">
        <v>578</v>
      </c>
      <c r="F81" s="102" t="s">
        <v>432</v>
      </c>
      <c r="G81" s="102" t="s">
        <v>361</v>
      </c>
      <c r="H81" s="177">
        <v>42736</v>
      </c>
      <c r="I81" s="177" t="str">
        <f t="shared" si="6"/>
        <v>000599GREY/BLUE/BLACKV01</v>
      </c>
      <c r="J81" s="141"/>
      <c r="K81" s="141"/>
      <c r="L81" s="141"/>
      <c r="M81" s="141"/>
      <c r="N81" s="141"/>
      <c r="O81" s="141"/>
      <c r="P81" s="141"/>
      <c r="Q81" s="141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77">
        <f t="shared" si="5"/>
        <v>0</v>
      </c>
      <c r="AH81" s="105"/>
      <c r="AI81" s="104"/>
      <c r="AJ81" s="105"/>
      <c r="AK81" s="9"/>
      <c r="AM81" s="122"/>
    </row>
    <row r="82" spans="1:39" s="74" customFormat="1" hidden="1">
      <c r="A82" s="178" t="s">
        <v>436</v>
      </c>
      <c r="B82" s="183" t="s">
        <v>571</v>
      </c>
      <c r="C82" s="176" t="s">
        <v>512</v>
      </c>
      <c r="D82" s="82" t="s">
        <v>398</v>
      </c>
      <c r="E82" s="102" t="s">
        <v>579</v>
      </c>
      <c r="F82" s="102" t="s">
        <v>432</v>
      </c>
      <c r="G82" s="102" t="s">
        <v>361</v>
      </c>
      <c r="H82" s="177">
        <v>42736</v>
      </c>
      <c r="I82" s="177" t="str">
        <f t="shared" si="6"/>
        <v>000599BLUE/NEON ORANGE/BLACKV01</v>
      </c>
      <c r="J82" s="141"/>
      <c r="K82" s="141"/>
      <c r="L82" s="141"/>
      <c r="M82" s="141"/>
      <c r="N82" s="141"/>
      <c r="O82" s="141"/>
      <c r="P82" s="141"/>
      <c r="Q82" s="141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77">
        <f t="shared" ref="AG82:AG90" si="7">SUM(J82:AF82)</f>
        <v>0</v>
      </c>
      <c r="AH82" s="105"/>
      <c r="AI82" s="104"/>
      <c r="AJ82" s="105"/>
      <c r="AK82" s="9"/>
      <c r="AM82" s="122"/>
    </row>
    <row r="83" spans="1:39" s="74" customFormat="1">
      <c r="A83" s="178" t="s">
        <v>436</v>
      </c>
      <c r="B83" s="183" t="s">
        <v>571</v>
      </c>
      <c r="C83" s="176" t="s">
        <v>512</v>
      </c>
      <c r="D83" s="82" t="s">
        <v>398</v>
      </c>
      <c r="E83" s="102" t="s">
        <v>407</v>
      </c>
      <c r="F83" s="102" t="s">
        <v>432</v>
      </c>
      <c r="G83" s="102" t="s">
        <v>361</v>
      </c>
      <c r="H83" s="177">
        <v>42736</v>
      </c>
      <c r="I83" s="177" t="str">
        <f t="shared" si="6"/>
        <v>000599BLACK/GREYV01</v>
      </c>
      <c r="J83" s="141"/>
      <c r="K83" s="141"/>
      <c r="L83" s="141"/>
      <c r="M83" s="141"/>
      <c r="N83" s="141"/>
      <c r="O83" s="141"/>
      <c r="P83" s="141"/>
      <c r="Q83" s="141"/>
      <c r="R83" s="182"/>
      <c r="S83" s="182"/>
      <c r="T83" s="182"/>
      <c r="U83" s="182">
        <v>4</v>
      </c>
      <c r="V83" s="182">
        <v>6</v>
      </c>
      <c r="W83" s="182">
        <v>6</v>
      </c>
      <c r="X83" s="182">
        <v>8</v>
      </c>
      <c r="Y83" s="182">
        <v>8</v>
      </c>
      <c r="Z83" s="182">
        <v>8</v>
      </c>
      <c r="AA83" s="182">
        <v>8</v>
      </c>
      <c r="AB83" s="182">
        <v>8</v>
      </c>
      <c r="AC83" s="182">
        <v>6</v>
      </c>
      <c r="AD83" s="182">
        <v>4</v>
      </c>
      <c r="AE83" s="182">
        <v>2</v>
      </c>
      <c r="AF83" s="182"/>
      <c r="AG83" s="77">
        <f t="shared" si="7"/>
        <v>68</v>
      </c>
      <c r="AH83" s="105"/>
      <c r="AI83" s="104"/>
      <c r="AJ83" s="105"/>
      <c r="AK83" s="9"/>
      <c r="AM83" s="122"/>
    </row>
    <row r="84" spans="1:39" s="74" customFormat="1" hidden="1">
      <c r="A84" s="178" t="s">
        <v>436</v>
      </c>
      <c r="B84" s="185" t="s">
        <v>572</v>
      </c>
      <c r="C84" s="179" t="s">
        <v>513</v>
      </c>
      <c r="D84" s="180" t="s">
        <v>398</v>
      </c>
      <c r="E84" s="181" t="s">
        <v>580</v>
      </c>
      <c r="F84" s="181" t="s">
        <v>432</v>
      </c>
      <c r="G84" s="102" t="s">
        <v>361</v>
      </c>
      <c r="H84" s="177">
        <v>42736</v>
      </c>
      <c r="I84" s="177" t="str">
        <f t="shared" si="6"/>
        <v>000600BLUE/BLACK/NEON PINKV01</v>
      </c>
      <c r="J84" s="141"/>
      <c r="K84" s="141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41"/>
      <c r="Z84" s="141"/>
      <c r="AA84" s="141"/>
      <c r="AB84" s="141"/>
      <c r="AC84" s="141"/>
      <c r="AD84" s="141"/>
      <c r="AE84" s="141"/>
      <c r="AF84" s="141"/>
      <c r="AG84" s="125">
        <f t="shared" si="7"/>
        <v>0</v>
      </c>
      <c r="AH84" s="105"/>
      <c r="AI84" s="104"/>
      <c r="AJ84" s="105"/>
      <c r="AK84" s="9"/>
      <c r="AM84" s="122"/>
    </row>
    <row r="85" spans="1:39" s="74" customFormat="1" hidden="1">
      <c r="A85" s="178" t="s">
        <v>436</v>
      </c>
      <c r="B85" s="183" t="s">
        <v>572</v>
      </c>
      <c r="C85" s="176" t="s">
        <v>513</v>
      </c>
      <c r="D85" s="82" t="s">
        <v>398</v>
      </c>
      <c r="E85" s="102" t="s">
        <v>581</v>
      </c>
      <c r="F85" s="102" t="s">
        <v>432</v>
      </c>
      <c r="G85" s="102" t="s">
        <v>361</v>
      </c>
      <c r="H85" s="177">
        <v>42736</v>
      </c>
      <c r="I85" s="177" t="str">
        <f t="shared" si="6"/>
        <v>000600LIGHT GREY/TEAL/PURPLEV01</v>
      </c>
      <c r="J85" s="141"/>
      <c r="K85" s="141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41"/>
      <c r="Z85" s="141"/>
      <c r="AA85" s="141"/>
      <c r="AB85" s="141"/>
      <c r="AC85" s="141"/>
      <c r="AD85" s="141"/>
      <c r="AE85" s="141"/>
      <c r="AF85" s="141"/>
      <c r="AG85" s="77">
        <f t="shared" si="7"/>
        <v>0</v>
      </c>
      <c r="AH85" s="105"/>
      <c r="AI85" s="104"/>
      <c r="AJ85" s="105"/>
      <c r="AK85" s="9"/>
      <c r="AM85" s="122"/>
    </row>
    <row r="86" spans="1:39" s="74" customFormat="1" hidden="1">
      <c r="A86" s="178" t="s">
        <v>436</v>
      </c>
      <c r="B86" s="183" t="s">
        <v>572</v>
      </c>
      <c r="C86" s="176" t="s">
        <v>513</v>
      </c>
      <c r="D86" s="82" t="s">
        <v>398</v>
      </c>
      <c r="E86" s="102" t="s">
        <v>407</v>
      </c>
      <c r="F86" s="102" t="s">
        <v>432</v>
      </c>
      <c r="G86" s="102" t="s">
        <v>361</v>
      </c>
      <c r="H86" s="177">
        <v>42736</v>
      </c>
      <c r="I86" s="177" t="str">
        <f t="shared" si="6"/>
        <v>000600BLACK/GREYV01</v>
      </c>
      <c r="J86" s="141"/>
      <c r="K86" s="141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41"/>
      <c r="Z86" s="141"/>
      <c r="AA86" s="141"/>
      <c r="AB86" s="141"/>
      <c r="AC86" s="141"/>
      <c r="AD86" s="141"/>
      <c r="AE86" s="141"/>
      <c r="AF86" s="141"/>
      <c r="AG86" s="77">
        <f t="shared" si="7"/>
        <v>0</v>
      </c>
      <c r="AH86" s="105"/>
      <c r="AI86" s="104"/>
      <c r="AJ86" s="105"/>
      <c r="AK86" s="9"/>
      <c r="AM86" s="122"/>
    </row>
    <row r="87" spans="1:39" s="74" customFormat="1" hidden="1">
      <c r="A87" s="178" t="s">
        <v>436</v>
      </c>
      <c r="B87" s="183" t="s">
        <v>365</v>
      </c>
      <c r="C87" s="176" t="s">
        <v>512</v>
      </c>
      <c r="D87" s="82" t="s">
        <v>399</v>
      </c>
      <c r="E87" s="102" t="s">
        <v>419</v>
      </c>
      <c r="F87" s="102" t="s">
        <v>432</v>
      </c>
      <c r="G87" s="102" t="s">
        <v>361</v>
      </c>
      <c r="H87" s="177">
        <v>42736</v>
      </c>
      <c r="I87" s="177" t="str">
        <f t="shared" si="6"/>
        <v>000039RED/BLACKV01</v>
      </c>
      <c r="J87" s="141"/>
      <c r="K87" s="141"/>
      <c r="L87" s="141"/>
      <c r="M87" s="141"/>
      <c r="N87" s="141"/>
      <c r="O87" s="141"/>
      <c r="P87" s="141"/>
      <c r="Q87" s="141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77">
        <f t="shared" si="7"/>
        <v>0</v>
      </c>
      <c r="AH87" s="105"/>
      <c r="AI87" s="104"/>
      <c r="AJ87" s="105"/>
      <c r="AK87" s="9"/>
      <c r="AM87" s="122"/>
    </row>
    <row r="88" spans="1:39" s="74" customFormat="1" hidden="1">
      <c r="A88" s="178" t="s">
        <v>436</v>
      </c>
      <c r="B88" s="185" t="s">
        <v>365</v>
      </c>
      <c r="C88" s="179" t="s">
        <v>512</v>
      </c>
      <c r="D88" s="180" t="s">
        <v>399</v>
      </c>
      <c r="E88" s="181" t="s">
        <v>582</v>
      </c>
      <c r="F88" s="181" t="s">
        <v>432</v>
      </c>
      <c r="G88" s="102" t="s">
        <v>361</v>
      </c>
      <c r="H88" s="177">
        <v>42736</v>
      </c>
      <c r="I88" s="177" t="str">
        <f t="shared" si="6"/>
        <v>000039GREY/NEON YELLOWV01</v>
      </c>
      <c r="J88" s="141"/>
      <c r="K88" s="141"/>
      <c r="L88" s="141"/>
      <c r="M88" s="141"/>
      <c r="N88" s="141"/>
      <c r="O88" s="141"/>
      <c r="P88" s="141"/>
      <c r="Q88" s="141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25">
        <f t="shared" si="7"/>
        <v>0</v>
      </c>
      <c r="AH88" s="105"/>
      <c r="AI88" s="104"/>
      <c r="AJ88" s="105"/>
      <c r="AK88" s="9"/>
      <c r="AM88" s="122"/>
    </row>
    <row r="89" spans="1:39" s="74" customFormat="1">
      <c r="A89" s="178" t="s">
        <v>436</v>
      </c>
      <c r="B89" s="183" t="s">
        <v>365</v>
      </c>
      <c r="C89" s="176" t="s">
        <v>512</v>
      </c>
      <c r="D89" s="82" t="s">
        <v>399</v>
      </c>
      <c r="E89" s="102" t="s">
        <v>420</v>
      </c>
      <c r="F89" s="102" t="s">
        <v>432</v>
      </c>
      <c r="G89" s="102" t="s">
        <v>361</v>
      </c>
      <c r="H89" s="177">
        <v>42736</v>
      </c>
      <c r="I89" s="177" t="str">
        <f t="shared" si="6"/>
        <v>000039BLACK/WHITEV01</v>
      </c>
      <c r="J89" s="141"/>
      <c r="K89" s="141"/>
      <c r="L89" s="141"/>
      <c r="M89" s="141"/>
      <c r="N89" s="141"/>
      <c r="O89" s="141"/>
      <c r="P89" s="141"/>
      <c r="Q89" s="141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77">
        <f t="shared" si="7"/>
        <v>0</v>
      </c>
      <c r="AH89" s="105"/>
      <c r="AI89" s="104"/>
      <c r="AJ89" s="105"/>
      <c r="AK89" s="9"/>
      <c r="AM89" s="122"/>
    </row>
    <row r="90" spans="1:39" s="74" customFormat="1" hidden="1">
      <c r="A90" s="178" t="s">
        <v>436</v>
      </c>
      <c r="B90" s="183" t="s">
        <v>365</v>
      </c>
      <c r="C90" s="176" t="s">
        <v>512</v>
      </c>
      <c r="D90" s="82" t="s">
        <v>399</v>
      </c>
      <c r="E90" s="102" t="s">
        <v>421</v>
      </c>
      <c r="F90" s="102" t="s">
        <v>432</v>
      </c>
      <c r="G90" s="102" t="s">
        <v>361</v>
      </c>
      <c r="H90" s="177">
        <v>42736</v>
      </c>
      <c r="I90" s="177" t="str">
        <f t="shared" si="6"/>
        <v>000039NAVY/REDV01</v>
      </c>
      <c r="J90" s="141"/>
      <c r="K90" s="141"/>
      <c r="L90" s="141"/>
      <c r="M90" s="141"/>
      <c r="N90" s="141"/>
      <c r="O90" s="141"/>
      <c r="P90" s="141"/>
      <c r="Q90" s="141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77">
        <f t="shared" si="7"/>
        <v>0</v>
      </c>
      <c r="AH90" s="105"/>
      <c r="AI90" s="104"/>
      <c r="AJ90" s="105"/>
      <c r="AK90" s="9"/>
      <c r="AM90" s="122"/>
    </row>
    <row r="91" spans="1:39" s="74" customFormat="1" hidden="1">
      <c r="A91" s="178" t="s">
        <v>436</v>
      </c>
      <c r="B91" s="183" t="s">
        <v>366</v>
      </c>
      <c r="C91" s="176" t="s">
        <v>513</v>
      </c>
      <c r="D91" s="82" t="s">
        <v>399</v>
      </c>
      <c r="E91" s="102" t="s">
        <v>576</v>
      </c>
      <c r="F91" s="102" t="s">
        <v>432</v>
      </c>
      <c r="G91" s="102" t="s">
        <v>361</v>
      </c>
      <c r="H91" s="177">
        <v>42736</v>
      </c>
      <c r="I91" s="177" t="str">
        <f t="shared" si="6"/>
        <v>000040DARK GREY/PURPLE/TEALV01</v>
      </c>
      <c r="J91" s="141"/>
      <c r="K91" s="141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41"/>
      <c r="Z91" s="141"/>
      <c r="AA91" s="141"/>
      <c r="AB91" s="141"/>
      <c r="AC91" s="141"/>
      <c r="AD91" s="141"/>
      <c r="AE91" s="141"/>
      <c r="AF91" s="141"/>
      <c r="AG91" s="77">
        <f t="shared" ref="AG91:AG102" si="8">SUM(J91:AF91)</f>
        <v>0</v>
      </c>
      <c r="AH91" s="105"/>
      <c r="AI91" s="104"/>
      <c r="AJ91" s="105"/>
      <c r="AK91" s="9"/>
      <c r="AM91" s="122"/>
    </row>
    <row r="92" spans="1:39" s="74" customFormat="1" hidden="1">
      <c r="A92" s="178" t="s">
        <v>436</v>
      </c>
      <c r="B92" s="183" t="s">
        <v>366</v>
      </c>
      <c r="C92" s="176" t="s">
        <v>513</v>
      </c>
      <c r="D92" s="82" t="s">
        <v>399</v>
      </c>
      <c r="E92" s="102" t="s">
        <v>420</v>
      </c>
      <c r="F92" s="102" t="s">
        <v>432</v>
      </c>
      <c r="G92" s="102" t="s">
        <v>361</v>
      </c>
      <c r="H92" s="177">
        <v>42736</v>
      </c>
      <c r="I92" s="177" t="str">
        <f t="shared" si="6"/>
        <v>000040BLACK/WHITEV01</v>
      </c>
      <c r="J92" s="141"/>
      <c r="K92" s="141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41"/>
      <c r="Z92" s="141"/>
      <c r="AA92" s="141"/>
      <c r="AB92" s="141"/>
      <c r="AC92" s="141"/>
      <c r="AD92" s="141"/>
      <c r="AE92" s="141"/>
      <c r="AF92" s="141"/>
      <c r="AG92" s="77">
        <f t="shared" si="8"/>
        <v>0</v>
      </c>
      <c r="AH92" s="105"/>
      <c r="AI92" s="104"/>
      <c r="AJ92" s="105"/>
      <c r="AK92" s="9"/>
      <c r="AM92" s="122"/>
    </row>
    <row r="93" spans="1:39" s="74" customFormat="1" hidden="1">
      <c r="A93" s="178" t="s">
        <v>436</v>
      </c>
      <c r="B93" s="185" t="s">
        <v>366</v>
      </c>
      <c r="C93" s="179" t="s">
        <v>513</v>
      </c>
      <c r="D93" s="180" t="s">
        <v>399</v>
      </c>
      <c r="E93" s="181" t="s">
        <v>422</v>
      </c>
      <c r="F93" s="181" t="s">
        <v>432</v>
      </c>
      <c r="G93" s="102" t="s">
        <v>361</v>
      </c>
      <c r="H93" s="177">
        <v>42736</v>
      </c>
      <c r="I93" s="177" t="str">
        <f t="shared" si="6"/>
        <v>000040PURPLE/BLUE/NAVYV01</v>
      </c>
      <c r="J93" s="141"/>
      <c r="K93" s="141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41"/>
      <c r="Z93" s="141"/>
      <c r="AA93" s="141"/>
      <c r="AB93" s="141"/>
      <c r="AC93" s="141"/>
      <c r="AD93" s="141"/>
      <c r="AE93" s="141"/>
      <c r="AF93" s="141"/>
      <c r="AG93" s="125">
        <f t="shared" si="8"/>
        <v>0</v>
      </c>
      <c r="AH93" s="105"/>
      <c r="AI93" s="104"/>
      <c r="AJ93" s="105"/>
      <c r="AK93" s="9"/>
      <c r="AM93" s="122"/>
    </row>
    <row r="94" spans="1:39" s="74" customFormat="1">
      <c r="A94" s="178" t="s">
        <v>436</v>
      </c>
      <c r="B94" s="183" t="s">
        <v>364</v>
      </c>
      <c r="C94" s="176" t="s">
        <v>434</v>
      </c>
      <c r="D94" s="82" t="s">
        <v>400</v>
      </c>
      <c r="E94" s="102" t="s">
        <v>423</v>
      </c>
      <c r="F94" s="102" t="s">
        <v>432</v>
      </c>
      <c r="G94" s="102" t="s">
        <v>361</v>
      </c>
      <c r="H94" s="177">
        <v>42736</v>
      </c>
      <c r="I94" s="177" t="str">
        <f t="shared" si="6"/>
        <v>000011BLACK/GREY/WHITEV01</v>
      </c>
      <c r="J94" s="141"/>
      <c r="K94" s="141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>
        <v>1</v>
      </c>
      <c r="W94" s="182">
        <v>2</v>
      </c>
      <c r="X94" s="182">
        <v>2</v>
      </c>
      <c r="Y94" s="182">
        <v>2</v>
      </c>
      <c r="Z94" s="182">
        <v>2</v>
      </c>
      <c r="AA94" s="182">
        <v>2</v>
      </c>
      <c r="AB94" s="182">
        <v>1</v>
      </c>
      <c r="AC94" s="182"/>
      <c r="AD94" s="182"/>
      <c r="AE94" s="182"/>
      <c r="AF94" s="182"/>
      <c r="AG94" s="77">
        <f t="shared" si="8"/>
        <v>12</v>
      </c>
      <c r="AH94" s="105"/>
      <c r="AI94" s="104"/>
      <c r="AJ94" s="105"/>
      <c r="AK94" s="9"/>
      <c r="AM94" s="122"/>
    </row>
    <row r="95" spans="1:39" s="74" customFormat="1" hidden="1">
      <c r="A95" s="178" t="s">
        <v>436</v>
      </c>
      <c r="B95" s="183" t="s">
        <v>573</v>
      </c>
      <c r="C95" s="176" t="s">
        <v>512</v>
      </c>
      <c r="D95" s="82" t="s">
        <v>590</v>
      </c>
      <c r="E95" s="102" t="s">
        <v>583</v>
      </c>
      <c r="F95" s="102" t="s">
        <v>552</v>
      </c>
      <c r="G95" s="102" t="s">
        <v>361</v>
      </c>
      <c r="H95" s="177">
        <v>42736</v>
      </c>
      <c r="I95" s="177" t="str">
        <f t="shared" si="6"/>
        <v>000566BLUE/BLACK/NEON ORANGEV01</v>
      </c>
      <c r="J95" s="141"/>
      <c r="K95" s="141"/>
      <c r="L95" s="141"/>
      <c r="M95" s="141"/>
      <c r="N95" s="141"/>
      <c r="O95" s="141"/>
      <c r="P95" s="141"/>
      <c r="Q95" s="141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77">
        <f t="shared" si="8"/>
        <v>0</v>
      </c>
      <c r="AH95" s="105"/>
      <c r="AI95" s="104"/>
      <c r="AJ95" s="105"/>
      <c r="AK95" s="9"/>
      <c r="AM95" s="122"/>
    </row>
    <row r="96" spans="1:39" s="74" customFormat="1" hidden="1">
      <c r="A96" s="178" t="s">
        <v>436</v>
      </c>
      <c r="B96" s="183" t="s">
        <v>573</v>
      </c>
      <c r="C96" s="176" t="s">
        <v>512</v>
      </c>
      <c r="D96" s="82" t="s">
        <v>590</v>
      </c>
      <c r="E96" s="102" t="s">
        <v>584</v>
      </c>
      <c r="F96" s="102" t="s">
        <v>552</v>
      </c>
      <c r="G96" s="102" t="s">
        <v>361</v>
      </c>
      <c r="H96" s="177">
        <v>42736</v>
      </c>
      <c r="I96" s="177" t="str">
        <f t="shared" si="6"/>
        <v>000566GREY/BLUE/NAVYV01</v>
      </c>
      <c r="J96" s="141"/>
      <c r="K96" s="141"/>
      <c r="L96" s="141"/>
      <c r="M96" s="141"/>
      <c r="N96" s="141"/>
      <c r="O96" s="141"/>
      <c r="P96" s="141"/>
      <c r="Q96" s="141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77">
        <f t="shared" si="8"/>
        <v>0</v>
      </c>
      <c r="AH96" s="105"/>
      <c r="AI96" s="104"/>
      <c r="AJ96" s="105"/>
      <c r="AK96" s="9"/>
      <c r="AM96" s="122"/>
    </row>
    <row r="97" spans="1:40" s="74" customFormat="1" hidden="1">
      <c r="A97" s="178" t="s">
        <v>436</v>
      </c>
      <c r="B97" s="185" t="s">
        <v>573</v>
      </c>
      <c r="C97" s="179" t="s">
        <v>512</v>
      </c>
      <c r="D97" s="180" t="s">
        <v>590</v>
      </c>
      <c r="E97" s="181" t="s">
        <v>585</v>
      </c>
      <c r="F97" s="181" t="s">
        <v>552</v>
      </c>
      <c r="G97" s="102" t="s">
        <v>361</v>
      </c>
      <c r="H97" s="177">
        <v>42736</v>
      </c>
      <c r="I97" s="177" t="str">
        <f t="shared" si="6"/>
        <v>000566DARK GREEN/RED/BLACKV01</v>
      </c>
      <c r="J97" s="141"/>
      <c r="K97" s="141"/>
      <c r="L97" s="141"/>
      <c r="M97" s="141"/>
      <c r="N97" s="141"/>
      <c r="O97" s="141"/>
      <c r="P97" s="141"/>
      <c r="Q97" s="141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25">
        <f t="shared" si="8"/>
        <v>0</v>
      </c>
      <c r="AH97" s="105"/>
      <c r="AI97" s="104"/>
      <c r="AJ97" s="105"/>
      <c r="AK97" s="9"/>
      <c r="AM97" s="122"/>
    </row>
    <row r="98" spans="1:40" s="74" customFormat="1" hidden="1">
      <c r="A98" s="178" t="s">
        <v>436</v>
      </c>
      <c r="B98" s="183" t="s">
        <v>573</v>
      </c>
      <c r="C98" s="176" t="s">
        <v>512</v>
      </c>
      <c r="D98" s="82" t="s">
        <v>590</v>
      </c>
      <c r="E98" s="102" t="s">
        <v>586</v>
      </c>
      <c r="F98" s="102" t="s">
        <v>552</v>
      </c>
      <c r="G98" s="102" t="s">
        <v>361</v>
      </c>
      <c r="H98" s="177">
        <v>42736</v>
      </c>
      <c r="I98" s="177" t="str">
        <f t="shared" si="6"/>
        <v>000566BLACK/RED/WHITEV01</v>
      </c>
      <c r="J98" s="141"/>
      <c r="K98" s="141"/>
      <c r="L98" s="141"/>
      <c r="M98" s="141"/>
      <c r="N98" s="141"/>
      <c r="O98" s="141"/>
      <c r="P98" s="141"/>
      <c r="Q98" s="141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77">
        <f t="shared" si="8"/>
        <v>0</v>
      </c>
      <c r="AH98" s="105"/>
      <c r="AI98" s="104"/>
      <c r="AJ98" s="105"/>
      <c r="AK98" s="9"/>
      <c r="AM98" s="122"/>
    </row>
    <row r="99" spans="1:40" s="74" customFormat="1">
      <c r="A99" s="178" t="s">
        <v>436</v>
      </c>
      <c r="B99" s="183" t="s">
        <v>573</v>
      </c>
      <c r="C99" s="176" t="s">
        <v>512</v>
      </c>
      <c r="D99" s="82" t="s">
        <v>590</v>
      </c>
      <c r="E99" s="102" t="s">
        <v>407</v>
      </c>
      <c r="F99" s="102" t="s">
        <v>552</v>
      </c>
      <c r="G99" s="102" t="s">
        <v>361</v>
      </c>
      <c r="H99" s="177">
        <v>42736</v>
      </c>
      <c r="I99" s="177" t="str">
        <f t="shared" si="6"/>
        <v>000566BLACK/GREYV01</v>
      </c>
      <c r="J99" s="141"/>
      <c r="K99" s="141"/>
      <c r="L99" s="141"/>
      <c r="M99" s="141"/>
      <c r="N99" s="141"/>
      <c r="O99" s="141"/>
      <c r="P99" s="141"/>
      <c r="Q99" s="141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77">
        <f t="shared" si="8"/>
        <v>0</v>
      </c>
      <c r="AH99" s="105"/>
      <c r="AI99" s="104"/>
      <c r="AJ99" s="105"/>
      <c r="AK99" s="9"/>
      <c r="AM99" s="122"/>
    </row>
    <row r="100" spans="1:40" s="74" customFormat="1" hidden="1">
      <c r="A100" s="178" t="s">
        <v>436</v>
      </c>
      <c r="B100" s="183" t="s">
        <v>574</v>
      </c>
      <c r="C100" s="176" t="s">
        <v>513</v>
      </c>
      <c r="D100" s="82" t="s">
        <v>590</v>
      </c>
      <c r="E100" s="102" t="s">
        <v>587</v>
      </c>
      <c r="F100" s="102" t="s">
        <v>552</v>
      </c>
      <c r="G100" s="102" t="s">
        <v>361</v>
      </c>
      <c r="H100" s="177">
        <v>42736</v>
      </c>
      <c r="I100" s="177" t="str">
        <f t="shared" si="6"/>
        <v>000567BLUE/NAVY/NEON YELLOWV01</v>
      </c>
      <c r="J100" s="141"/>
      <c r="K100" s="141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41"/>
      <c r="Z100" s="141"/>
      <c r="AA100" s="141"/>
      <c r="AB100" s="141"/>
      <c r="AC100" s="141"/>
      <c r="AD100" s="141"/>
      <c r="AE100" s="141"/>
      <c r="AF100" s="141"/>
      <c r="AG100" s="77">
        <f t="shared" si="8"/>
        <v>0</v>
      </c>
      <c r="AH100" s="105"/>
      <c r="AI100" s="104"/>
      <c r="AJ100" s="105"/>
      <c r="AK100" s="9"/>
      <c r="AM100" s="122"/>
    </row>
    <row r="101" spans="1:40" s="74" customFormat="1" hidden="1">
      <c r="A101" s="178" t="s">
        <v>436</v>
      </c>
      <c r="B101" s="183" t="s">
        <v>574</v>
      </c>
      <c r="C101" s="176" t="s">
        <v>513</v>
      </c>
      <c r="D101" s="82" t="s">
        <v>590</v>
      </c>
      <c r="E101" s="102" t="s">
        <v>588</v>
      </c>
      <c r="F101" s="102" t="s">
        <v>552</v>
      </c>
      <c r="G101" s="102" t="s">
        <v>361</v>
      </c>
      <c r="H101" s="177">
        <v>42736</v>
      </c>
      <c r="I101" s="177" t="str">
        <f t="shared" si="6"/>
        <v>000567DARK GREY/PINK/BLACKV01</v>
      </c>
      <c r="J101" s="141"/>
      <c r="K101" s="141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41"/>
      <c r="Z101" s="141"/>
      <c r="AA101" s="141"/>
      <c r="AB101" s="141"/>
      <c r="AC101" s="141"/>
      <c r="AD101" s="141"/>
      <c r="AE101" s="141"/>
      <c r="AF101" s="141"/>
      <c r="AG101" s="77">
        <f t="shared" si="8"/>
        <v>0</v>
      </c>
      <c r="AH101" s="105"/>
      <c r="AI101" s="104"/>
      <c r="AJ101" s="105"/>
      <c r="AK101" s="9"/>
      <c r="AM101" s="122"/>
    </row>
    <row r="102" spans="1:40" s="74" customFormat="1" hidden="1">
      <c r="A102" s="178" t="s">
        <v>436</v>
      </c>
      <c r="B102" s="185" t="s">
        <v>574</v>
      </c>
      <c r="C102" s="179" t="s">
        <v>513</v>
      </c>
      <c r="D102" s="180" t="s">
        <v>590</v>
      </c>
      <c r="E102" s="181" t="s">
        <v>589</v>
      </c>
      <c r="F102" s="181" t="s">
        <v>552</v>
      </c>
      <c r="G102" s="102" t="s">
        <v>361</v>
      </c>
      <c r="H102" s="177">
        <v>42736</v>
      </c>
      <c r="I102" s="177" t="str">
        <f t="shared" si="6"/>
        <v>000567LIGHT GREY/PURPLE/NAVYV01</v>
      </c>
      <c r="J102" s="141"/>
      <c r="K102" s="141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41"/>
      <c r="Z102" s="141"/>
      <c r="AA102" s="141"/>
      <c r="AB102" s="141"/>
      <c r="AC102" s="141"/>
      <c r="AD102" s="141"/>
      <c r="AE102" s="141"/>
      <c r="AF102" s="141"/>
      <c r="AG102" s="125">
        <f t="shared" si="8"/>
        <v>0</v>
      </c>
      <c r="AH102" s="105">
        <v>90</v>
      </c>
      <c r="AI102" s="104">
        <v>49.5</v>
      </c>
      <c r="AJ102" s="105">
        <f t="shared" si="4"/>
        <v>0</v>
      </c>
      <c r="AK102" s="9"/>
      <c r="AM102" s="122"/>
    </row>
    <row r="103" spans="1:40" s="74" customFormat="1">
      <c r="A103" s="178" t="s">
        <v>436</v>
      </c>
      <c r="B103" s="183" t="s">
        <v>574</v>
      </c>
      <c r="C103" s="176" t="s">
        <v>513</v>
      </c>
      <c r="D103" s="82" t="s">
        <v>590</v>
      </c>
      <c r="E103" s="102" t="s">
        <v>407</v>
      </c>
      <c r="F103" s="102" t="s">
        <v>552</v>
      </c>
      <c r="G103" s="102" t="s">
        <v>361</v>
      </c>
      <c r="H103" s="177">
        <v>42736</v>
      </c>
      <c r="I103" s="177" t="str">
        <f t="shared" si="6"/>
        <v>000567BLACK/GREYV01</v>
      </c>
      <c r="J103" s="141"/>
      <c r="K103" s="141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41"/>
      <c r="Z103" s="141"/>
      <c r="AA103" s="141"/>
      <c r="AB103" s="141"/>
      <c r="AC103" s="141"/>
      <c r="AD103" s="141"/>
      <c r="AE103" s="141"/>
      <c r="AF103" s="141"/>
      <c r="AG103" s="77">
        <f>SUM(J103:AF103)</f>
        <v>0</v>
      </c>
      <c r="AH103" s="105">
        <v>90</v>
      </c>
      <c r="AI103" s="104">
        <v>49.5</v>
      </c>
      <c r="AJ103" s="105">
        <f t="shared" si="4"/>
        <v>0</v>
      </c>
      <c r="AK103" s="9"/>
      <c r="AM103" s="122"/>
    </row>
    <row r="104" spans="1:40" s="119" customFormat="1">
      <c r="A104" s="127"/>
      <c r="B104" s="128"/>
      <c r="C104" s="129"/>
      <c r="D104" s="130"/>
      <c r="E104" s="128"/>
      <c r="F104" s="128"/>
      <c r="G104" s="128"/>
      <c r="H104" s="131"/>
      <c r="I104" s="131"/>
      <c r="J104" s="127"/>
      <c r="K104" s="127"/>
      <c r="L104" s="127"/>
      <c r="M104" s="127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27"/>
      <c r="AF104" s="127"/>
      <c r="AG104" s="133"/>
      <c r="AH104" s="133"/>
      <c r="AI104" s="134"/>
      <c r="AJ104" s="135"/>
      <c r="AK104" s="126"/>
      <c r="AM104" s="123"/>
    </row>
    <row r="105" spans="1:40" s="17" customFormat="1">
      <c r="C105" s="64"/>
      <c r="D105" s="161"/>
      <c r="E105" s="162"/>
      <c r="F105" s="64"/>
      <c r="G105" s="64"/>
      <c r="H105" s="64"/>
      <c r="I105" s="163"/>
      <c r="J105" s="163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G105" s="165"/>
      <c r="AH105" s="165"/>
      <c r="AI105" s="165"/>
      <c r="AJ105" s="123"/>
      <c r="AK105" s="166"/>
      <c r="AL105" s="18"/>
      <c r="AN105" s="123"/>
    </row>
    <row r="106" spans="1:40" s="17" customFormat="1">
      <c r="C106" s="64"/>
      <c r="D106" s="161"/>
      <c r="E106" s="162"/>
      <c r="F106" s="64"/>
      <c r="G106" s="64"/>
      <c r="H106" s="64"/>
      <c r="I106" s="163"/>
      <c r="J106" s="163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H106" s="165"/>
      <c r="AI106" s="165"/>
      <c r="AJ106" s="123"/>
      <c r="AK106" s="166"/>
      <c r="AL106" s="18"/>
      <c r="AN106" s="123"/>
    </row>
    <row r="107" spans="1:40" s="17" customFormat="1">
      <c r="C107" s="64"/>
      <c r="D107" s="161"/>
      <c r="E107" s="162"/>
      <c r="F107" s="64"/>
      <c r="G107" s="64"/>
      <c r="H107" s="64"/>
      <c r="I107" s="163"/>
      <c r="J107" s="163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H107" s="165"/>
      <c r="AI107" s="165"/>
      <c r="AJ107" s="123"/>
      <c r="AK107" s="166"/>
      <c r="AL107" s="18"/>
      <c r="AN107" s="123"/>
    </row>
    <row r="108" spans="1:40" s="17" customFormat="1">
      <c r="C108" s="64"/>
      <c r="D108" s="161"/>
      <c r="E108" s="162"/>
      <c r="F108" s="64"/>
      <c r="G108" s="64"/>
      <c r="H108" s="64"/>
      <c r="I108" s="163"/>
      <c r="J108" s="163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H108" s="165"/>
      <c r="AI108" s="165"/>
      <c r="AJ108" s="123"/>
      <c r="AK108" s="166"/>
      <c r="AL108" s="18"/>
      <c r="AN108" s="123"/>
    </row>
    <row r="109" spans="1:40" s="17" customFormat="1">
      <c r="C109" s="64"/>
      <c r="D109" s="161"/>
      <c r="E109" s="162"/>
      <c r="F109" s="64"/>
      <c r="G109" s="64"/>
      <c r="H109" s="64"/>
      <c r="I109" s="163"/>
      <c r="J109" s="163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H109" s="165"/>
      <c r="AI109" s="165"/>
      <c r="AJ109" s="123"/>
      <c r="AK109" s="166"/>
      <c r="AL109" s="18"/>
      <c r="AN109" s="123"/>
    </row>
    <row r="110" spans="1:40" s="17" customFormat="1">
      <c r="C110" s="64"/>
      <c r="D110" s="161"/>
      <c r="E110" s="162"/>
      <c r="F110" s="64"/>
      <c r="G110" s="64"/>
      <c r="H110" s="64"/>
      <c r="I110" s="163"/>
      <c r="J110" s="163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H110" s="165"/>
      <c r="AI110" s="165"/>
      <c r="AJ110" s="123"/>
      <c r="AK110" s="166"/>
      <c r="AL110" s="18"/>
      <c r="AN110" s="123"/>
    </row>
    <row r="111" spans="1:40" s="17" customFormat="1">
      <c r="C111" s="64"/>
      <c r="D111" s="161"/>
      <c r="E111" s="162"/>
      <c r="F111" s="64"/>
      <c r="G111" s="64"/>
      <c r="H111" s="64"/>
      <c r="I111" s="163"/>
      <c r="J111" s="163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H111" s="165"/>
      <c r="AI111" s="165"/>
      <c r="AJ111" s="123"/>
      <c r="AK111" s="166"/>
      <c r="AL111" s="18"/>
      <c r="AN111" s="123"/>
    </row>
    <row r="112" spans="1:40" s="17" customFormat="1">
      <c r="C112" s="64"/>
      <c r="D112" s="161"/>
      <c r="E112" s="162"/>
      <c r="F112" s="64"/>
      <c r="G112" s="64"/>
      <c r="H112" s="64"/>
      <c r="I112" s="163"/>
      <c r="J112" s="163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H112" s="165"/>
      <c r="AI112" s="165"/>
      <c r="AJ112" s="123"/>
      <c r="AK112" s="166"/>
      <c r="AL112" s="18"/>
      <c r="AN112" s="123"/>
    </row>
    <row r="113" spans="1:40" s="17" customFormat="1">
      <c r="C113" s="64"/>
      <c r="D113" s="161"/>
      <c r="E113" s="162"/>
      <c r="F113" s="64"/>
      <c r="G113" s="64"/>
      <c r="H113" s="64"/>
      <c r="I113" s="163"/>
      <c r="J113" s="163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H113" s="165"/>
      <c r="AI113" s="165"/>
      <c r="AJ113" s="123"/>
      <c r="AK113" s="166"/>
      <c r="AL113" s="18"/>
      <c r="AN113" s="123"/>
    </row>
    <row r="114" spans="1:40" s="17" customFormat="1">
      <c r="C114" s="64"/>
      <c r="D114" s="161"/>
      <c r="E114" s="162"/>
      <c r="F114" s="64"/>
      <c r="G114" s="64"/>
      <c r="H114" s="64"/>
      <c r="I114" s="163"/>
      <c r="J114" s="163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H114" s="165"/>
      <c r="AI114" s="165"/>
      <c r="AJ114" s="123"/>
      <c r="AK114" s="166"/>
      <c r="AL114" s="18"/>
      <c r="AN114" s="123"/>
    </row>
    <row r="115" spans="1:40" s="17" customFormat="1">
      <c r="C115" s="64"/>
      <c r="D115" s="161"/>
      <c r="E115" s="162"/>
      <c r="F115" s="64"/>
      <c r="G115" s="64"/>
      <c r="H115" s="64"/>
      <c r="I115" s="163"/>
      <c r="J115" s="163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H115" s="165"/>
      <c r="AI115" s="165"/>
      <c r="AJ115" s="123"/>
      <c r="AK115" s="166"/>
      <c r="AL115" s="18"/>
      <c r="AN115" s="123"/>
    </row>
    <row r="116" spans="1:40" s="17" customFormat="1">
      <c r="C116" s="64"/>
      <c r="D116" s="161"/>
      <c r="E116" s="162"/>
      <c r="F116" s="64"/>
      <c r="G116" s="64"/>
      <c r="H116" s="64"/>
      <c r="I116" s="163"/>
      <c r="J116" s="163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H116" s="165"/>
      <c r="AI116" s="165"/>
      <c r="AJ116" s="123"/>
      <c r="AK116" s="166"/>
      <c r="AL116" s="18"/>
      <c r="AN116" s="123"/>
    </row>
    <row r="117" spans="1:40" s="17" customFormat="1">
      <c r="C117" s="64"/>
      <c r="D117" s="161"/>
      <c r="E117" s="162"/>
      <c r="F117" s="64"/>
      <c r="G117" s="64"/>
      <c r="H117" s="64"/>
      <c r="I117" s="163"/>
      <c r="J117" s="163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H117" s="165"/>
      <c r="AI117" s="165"/>
      <c r="AJ117" s="123"/>
      <c r="AK117" s="166"/>
      <c r="AL117" s="18"/>
      <c r="AN117" s="123"/>
    </row>
    <row r="118" spans="1:40" s="17" customFormat="1">
      <c r="C118" s="64"/>
      <c r="D118" s="161"/>
      <c r="E118" s="162"/>
      <c r="F118" s="64"/>
      <c r="G118" s="64"/>
      <c r="H118" s="64"/>
      <c r="I118" s="163"/>
      <c r="J118" s="163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H118" s="165"/>
      <c r="AI118" s="165"/>
      <c r="AJ118" s="123"/>
      <c r="AK118" s="166"/>
      <c r="AL118" s="18"/>
      <c r="AN118" s="123"/>
    </row>
    <row r="119" spans="1:40" s="17" customFormat="1">
      <c r="C119" s="64"/>
      <c r="D119" s="161"/>
      <c r="E119" s="162"/>
      <c r="F119" s="64"/>
      <c r="G119" s="64"/>
      <c r="H119" s="64"/>
      <c r="I119" s="163"/>
      <c r="J119" s="163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H119" s="165"/>
      <c r="AI119" s="165"/>
      <c r="AJ119" s="123"/>
      <c r="AK119" s="166"/>
      <c r="AL119" s="18"/>
      <c r="AN119" s="123"/>
    </row>
    <row r="120" spans="1:40" s="17" customFormat="1">
      <c r="C120" s="64"/>
      <c r="D120" s="161"/>
      <c r="E120" s="162"/>
      <c r="F120" s="64"/>
      <c r="G120" s="64"/>
      <c r="H120" s="64"/>
      <c r="I120" s="163"/>
      <c r="J120" s="163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H120" s="165"/>
      <c r="AI120" s="165"/>
      <c r="AJ120" s="123"/>
      <c r="AK120" s="166"/>
      <c r="AL120" s="18"/>
      <c r="AN120" s="123"/>
    </row>
    <row r="121" spans="1:40" s="17" customFormat="1">
      <c r="C121" s="64"/>
      <c r="D121" s="161"/>
      <c r="E121" s="162"/>
      <c r="F121" s="64"/>
      <c r="G121" s="64"/>
      <c r="H121" s="64"/>
      <c r="I121" s="163"/>
      <c r="J121" s="163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H121" s="165"/>
      <c r="AI121" s="165"/>
      <c r="AJ121" s="123"/>
      <c r="AK121" s="166"/>
      <c r="AL121" s="18"/>
      <c r="AN121" s="123"/>
    </row>
    <row r="122" spans="1:40" s="17" customFormat="1">
      <c r="C122" s="64"/>
      <c r="D122" s="161"/>
      <c r="E122" s="162"/>
      <c r="F122" s="64"/>
      <c r="G122" s="64"/>
      <c r="H122" s="64"/>
      <c r="I122" s="163"/>
      <c r="J122" s="163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H122" s="165"/>
      <c r="AI122" s="165"/>
      <c r="AJ122" s="123"/>
      <c r="AK122" s="166"/>
      <c r="AL122" s="18"/>
      <c r="AN122" s="123"/>
    </row>
    <row r="123" spans="1:40" s="17" customFormat="1">
      <c r="A123" s="161"/>
      <c r="B123" s="161"/>
      <c r="C123" s="64"/>
      <c r="D123" s="64"/>
      <c r="K123" s="124"/>
      <c r="AK123" s="165"/>
      <c r="AL123" s="18"/>
    </row>
    <row r="124" spans="1:40" s="17" customFormat="1">
      <c r="A124" s="161"/>
      <c r="B124" s="161"/>
      <c r="C124" s="64"/>
      <c r="D124" s="64"/>
      <c r="AH124" s="165"/>
      <c r="AI124" s="165"/>
      <c r="AJ124" s="124"/>
      <c r="AK124" s="18"/>
      <c r="AN124" s="124"/>
    </row>
    <row r="125" spans="1:40" s="74" customFormat="1">
      <c r="A125" s="79"/>
      <c r="B125" s="79"/>
      <c r="C125" s="90"/>
      <c r="D125" s="90"/>
      <c r="I125" s="62"/>
      <c r="J125" s="62"/>
      <c r="AH125" s="9"/>
      <c r="AI125" s="9"/>
      <c r="AN125" s="17"/>
    </row>
    <row r="126" spans="1:40" s="74" customFormat="1">
      <c r="A126" s="79"/>
      <c r="B126" s="79"/>
      <c r="C126" s="90"/>
      <c r="D126" s="90"/>
      <c r="I126" s="62"/>
      <c r="J126" s="62"/>
      <c r="AH126" s="9"/>
      <c r="AI126" s="9"/>
      <c r="AN126" s="17"/>
    </row>
    <row r="127" spans="1:40" s="74" customFormat="1">
      <c r="A127" s="79"/>
      <c r="B127" s="79"/>
      <c r="C127" s="90"/>
      <c r="D127" s="90"/>
      <c r="I127" s="62"/>
      <c r="J127" s="62"/>
      <c r="AH127" s="9"/>
      <c r="AI127" s="9"/>
      <c r="AN127" s="17"/>
    </row>
    <row r="128" spans="1:40" s="74" customFormat="1">
      <c r="A128" s="79"/>
      <c r="B128" s="79"/>
      <c r="C128" s="90"/>
      <c r="D128" s="90"/>
      <c r="I128" s="62"/>
      <c r="J128" s="62"/>
      <c r="AH128" s="9"/>
      <c r="AI128" s="9"/>
      <c r="AN128" s="17"/>
    </row>
    <row r="129" spans="1:40" s="74" customFormat="1">
      <c r="A129" s="79"/>
      <c r="B129" s="79"/>
      <c r="C129" s="90"/>
      <c r="D129" s="90"/>
      <c r="I129" s="62"/>
      <c r="J129" s="62"/>
      <c r="AH129" s="9"/>
      <c r="AI129" s="9"/>
      <c r="AN129" s="17"/>
    </row>
    <row r="130" spans="1:40" s="74" customFormat="1">
      <c r="A130" s="79"/>
      <c r="B130" s="79"/>
      <c r="C130" s="90"/>
      <c r="D130" s="90"/>
      <c r="I130" s="62"/>
      <c r="J130" s="62"/>
      <c r="AH130" s="9"/>
      <c r="AI130" s="9"/>
      <c r="AN130" s="17"/>
    </row>
    <row r="131" spans="1:40" s="74" customFormat="1">
      <c r="A131" s="79"/>
      <c r="B131" s="79"/>
      <c r="C131" s="90"/>
      <c r="D131" s="90"/>
      <c r="I131" s="62"/>
      <c r="J131" s="62"/>
      <c r="AH131" s="9"/>
      <c r="AI131" s="9"/>
      <c r="AN131" s="17"/>
    </row>
    <row r="132" spans="1:40" s="74" customFormat="1">
      <c r="A132" s="79"/>
      <c r="B132" s="79"/>
      <c r="C132" s="90"/>
      <c r="D132" s="90"/>
      <c r="I132" s="62"/>
      <c r="J132" s="62"/>
      <c r="AH132" s="9"/>
      <c r="AI132" s="9"/>
      <c r="AN132" s="17"/>
    </row>
    <row r="133" spans="1:40" s="74" customFormat="1">
      <c r="A133" s="79"/>
      <c r="B133" s="79"/>
      <c r="C133" s="90"/>
      <c r="D133" s="90"/>
      <c r="I133" s="62"/>
      <c r="J133" s="62"/>
      <c r="AH133" s="9"/>
      <c r="AI133" s="9"/>
      <c r="AN133" s="17"/>
    </row>
    <row r="134" spans="1:40" s="74" customFormat="1">
      <c r="A134" s="79"/>
      <c r="B134" s="79"/>
      <c r="C134" s="90"/>
      <c r="D134" s="90"/>
      <c r="I134" s="62"/>
      <c r="J134" s="62"/>
      <c r="AH134" s="9"/>
      <c r="AI134" s="9"/>
      <c r="AN134" s="17"/>
    </row>
    <row r="135" spans="1:40" s="74" customFormat="1">
      <c r="A135" s="79"/>
      <c r="B135" s="79"/>
      <c r="C135" s="90"/>
      <c r="D135" s="90"/>
      <c r="I135" s="62"/>
      <c r="J135" s="62"/>
      <c r="AH135" s="9"/>
      <c r="AI135" s="9"/>
      <c r="AN135" s="17"/>
    </row>
    <row r="136" spans="1:40" s="74" customFormat="1">
      <c r="A136" s="79"/>
      <c r="B136" s="79"/>
      <c r="C136" s="90"/>
      <c r="D136" s="90"/>
      <c r="I136" s="62"/>
      <c r="J136" s="62"/>
      <c r="AH136" s="9"/>
      <c r="AI136" s="9"/>
      <c r="AN136" s="17"/>
    </row>
    <row r="137" spans="1:40" s="74" customFormat="1">
      <c r="A137" s="79"/>
      <c r="B137" s="79"/>
      <c r="C137" s="90"/>
      <c r="D137" s="90"/>
      <c r="I137" s="62"/>
      <c r="J137" s="62"/>
      <c r="AH137" s="9"/>
      <c r="AI137" s="9"/>
      <c r="AN137" s="17"/>
    </row>
    <row r="138" spans="1:40" s="74" customFormat="1">
      <c r="A138" s="79"/>
      <c r="B138" s="79"/>
      <c r="C138" s="90"/>
      <c r="D138" s="90"/>
      <c r="I138" s="62"/>
      <c r="J138" s="62"/>
      <c r="AH138" s="9"/>
      <c r="AI138" s="9"/>
      <c r="AN138" s="17"/>
    </row>
    <row r="139" spans="1:40" s="74" customFormat="1">
      <c r="A139" s="79"/>
      <c r="B139" s="79"/>
      <c r="C139" s="90"/>
      <c r="D139" s="90"/>
      <c r="I139" s="62"/>
      <c r="J139" s="62"/>
      <c r="AH139" s="9"/>
      <c r="AI139" s="9"/>
      <c r="AN139" s="17"/>
    </row>
    <row r="140" spans="1:40" s="74" customFormat="1">
      <c r="A140" s="79"/>
      <c r="B140" s="79"/>
      <c r="C140" s="90"/>
      <c r="D140" s="90"/>
      <c r="I140" s="62"/>
      <c r="J140" s="62"/>
      <c r="AH140" s="9"/>
      <c r="AI140" s="9"/>
      <c r="AN140" s="17"/>
    </row>
    <row r="141" spans="1:40" s="74" customFormat="1">
      <c r="A141" s="79"/>
      <c r="B141" s="79"/>
      <c r="C141" s="90"/>
      <c r="D141" s="90"/>
      <c r="I141" s="62"/>
      <c r="J141" s="62"/>
      <c r="AH141" s="9"/>
      <c r="AI141" s="9"/>
      <c r="AN141" s="17"/>
    </row>
    <row r="142" spans="1:40" s="74" customFormat="1">
      <c r="A142" s="79"/>
      <c r="B142" s="79"/>
      <c r="C142" s="90"/>
      <c r="D142" s="90"/>
      <c r="I142" s="62"/>
      <c r="J142" s="62"/>
      <c r="AH142" s="9"/>
      <c r="AI142" s="9"/>
      <c r="AN142" s="17"/>
    </row>
    <row r="143" spans="1:40" s="74" customFormat="1">
      <c r="A143" s="79"/>
      <c r="B143" s="79"/>
      <c r="C143" s="90"/>
      <c r="D143" s="90"/>
      <c r="I143" s="62"/>
      <c r="J143" s="62"/>
      <c r="AH143" s="9"/>
      <c r="AI143" s="9"/>
      <c r="AN143" s="17"/>
    </row>
    <row r="144" spans="1:40" s="74" customFormat="1">
      <c r="A144" s="79"/>
      <c r="B144" s="79"/>
      <c r="C144" s="90"/>
      <c r="D144" s="90"/>
      <c r="I144" s="62"/>
      <c r="J144" s="62"/>
      <c r="AH144" s="9"/>
      <c r="AI144" s="9"/>
      <c r="AN144" s="17"/>
    </row>
    <row r="145" spans="1:40" s="74" customFormat="1">
      <c r="A145" s="79"/>
      <c r="B145" s="79"/>
      <c r="C145" s="90"/>
      <c r="D145" s="90"/>
      <c r="I145" s="62"/>
      <c r="J145" s="62"/>
      <c r="AH145" s="9"/>
      <c r="AI145" s="9"/>
      <c r="AN145" s="17"/>
    </row>
    <row r="146" spans="1:40" s="74" customFormat="1">
      <c r="A146" s="79"/>
      <c r="B146" s="79"/>
      <c r="C146" s="90"/>
      <c r="D146" s="90"/>
      <c r="I146" s="62"/>
      <c r="J146" s="62"/>
      <c r="AH146" s="9"/>
      <c r="AI146" s="9"/>
      <c r="AN146" s="17"/>
    </row>
    <row r="147" spans="1:40" s="74" customFormat="1">
      <c r="A147" s="79"/>
      <c r="B147" s="79"/>
      <c r="C147" s="90"/>
      <c r="D147" s="90"/>
      <c r="I147" s="62"/>
      <c r="J147" s="62"/>
      <c r="AH147" s="9"/>
      <c r="AI147" s="9"/>
      <c r="AN147" s="17"/>
    </row>
    <row r="148" spans="1:40" s="74" customFormat="1">
      <c r="A148" s="79"/>
      <c r="B148" s="79"/>
      <c r="C148" s="90"/>
      <c r="D148" s="90"/>
      <c r="I148" s="62"/>
      <c r="J148" s="62"/>
      <c r="AH148" s="9"/>
      <c r="AI148" s="9"/>
      <c r="AN148" s="17"/>
    </row>
    <row r="149" spans="1:40" s="74" customFormat="1">
      <c r="A149" s="79"/>
      <c r="B149" s="79"/>
      <c r="C149" s="90"/>
      <c r="D149" s="90"/>
      <c r="I149" s="62"/>
      <c r="J149" s="62"/>
      <c r="AH149" s="9"/>
      <c r="AI149" s="9"/>
      <c r="AN149" s="17"/>
    </row>
    <row r="150" spans="1:40" s="74" customFormat="1">
      <c r="A150" s="79"/>
      <c r="B150" s="79"/>
      <c r="C150" s="90"/>
      <c r="D150" s="90"/>
      <c r="I150" s="62"/>
      <c r="J150" s="62"/>
      <c r="AH150" s="9"/>
      <c r="AI150" s="9"/>
      <c r="AN150" s="17"/>
    </row>
    <row r="151" spans="1:40" s="74" customFormat="1">
      <c r="A151" s="79"/>
      <c r="B151" s="79"/>
      <c r="C151" s="90"/>
      <c r="D151" s="90"/>
      <c r="I151" s="62"/>
      <c r="J151" s="62"/>
      <c r="AH151" s="9"/>
      <c r="AI151" s="9"/>
      <c r="AN151" s="17"/>
    </row>
    <row r="152" spans="1:40" s="74" customFormat="1">
      <c r="A152" s="79"/>
      <c r="B152" s="79"/>
      <c r="C152" s="90"/>
      <c r="D152" s="90"/>
      <c r="I152" s="62"/>
      <c r="J152" s="62"/>
      <c r="AH152" s="9"/>
      <c r="AI152" s="9"/>
      <c r="AN152" s="17"/>
    </row>
    <row r="153" spans="1:40" s="74" customFormat="1">
      <c r="A153" s="79"/>
      <c r="B153" s="79"/>
      <c r="C153" s="90"/>
      <c r="D153" s="90"/>
      <c r="I153" s="62"/>
      <c r="J153" s="62"/>
      <c r="AH153" s="9"/>
      <c r="AI153" s="9"/>
      <c r="AN153" s="17"/>
    </row>
    <row r="154" spans="1:40" s="74" customFormat="1">
      <c r="A154" s="79"/>
      <c r="B154" s="79"/>
      <c r="C154" s="90"/>
      <c r="D154" s="90"/>
      <c r="I154" s="62"/>
      <c r="J154" s="62"/>
      <c r="AH154" s="9"/>
      <c r="AI154" s="9"/>
      <c r="AN154" s="17"/>
    </row>
    <row r="155" spans="1:40" s="74" customFormat="1">
      <c r="A155" s="79"/>
      <c r="B155" s="79"/>
      <c r="C155" s="90"/>
      <c r="D155" s="90"/>
      <c r="I155" s="62"/>
      <c r="J155" s="62"/>
      <c r="AH155" s="9"/>
      <c r="AI155" s="9"/>
      <c r="AN155" s="17"/>
    </row>
    <row r="156" spans="1:40" s="74" customFormat="1">
      <c r="A156" s="79"/>
      <c r="B156" s="79"/>
      <c r="C156" s="90"/>
      <c r="D156" s="90"/>
      <c r="I156" s="62"/>
      <c r="J156" s="62"/>
      <c r="AH156" s="9"/>
      <c r="AI156" s="9"/>
      <c r="AN156" s="17"/>
    </row>
    <row r="157" spans="1:40" s="74" customFormat="1">
      <c r="A157" s="79"/>
      <c r="B157" s="79"/>
      <c r="C157" s="90"/>
      <c r="D157" s="90"/>
      <c r="I157" s="62"/>
      <c r="J157" s="62"/>
      <c r="AH157" s="9"/>
      <c r="AI157" s="9"/>
      <c r="AN157" s="17"/>
    </row>
    <row r="158" spans="1:40" s="74" customFormat="1">
      <c r="A158" s="79"/>
      <c r="B158" s="79"/>
      <c r="C158" s="90"/>
      <c r="D158" s="90"/>
      <c r="I158" s="62"/>
      <c r="J158" s="62"/>
      <c r="AH158" s="9"/>
      <c r="AI158" s="9"/>
      <c r="AN158" s="17"/>
    </row>
    <row r="159" spans="1:40" s="74" customFormat="1">
      <c r="A159" s="79"/>
      <c r="B159" s="79"/>
      <c r="C159" s="90"/>
      <c r="D159" s="90"/>
      <c r="I159" s="62"/>
      <c r="J159" s="62"/>
      <c r="AH159" s="9"/>
      <c r="AI159" s="9"/>
      <c r="AN159" s="17"/>
    </row>
    <row r="160" spans="1:40" s="74" customFormat="1">
      <c r="A160" s="79"/>
      <c r="B160" s="79"/>
      <c r="C160" s="90"/>
      <c r="D160" s="90"/>
      <c r="I160" s="62"/>
      <c r="J160" s="62"/>
      <c r="AH160" s="9"/>
      <c r="AI160" s="9"/>
      <c r="AN160" s="17"/>
    </row>
    <row r="161" spans="1:40" s="74" customFormat="1">
      <c r="A161" s="79"/>
      <c r="B161" s="79"/>
      <c r="C161" s="90"/>
      <c r="D161" s="90"/>
      <c r="I161" s="62"/>
      <c r="J161" s="62"/>
      <c r="AH161" s="9"/>
      <c r="AI161" s="9"/>
      <c r="AN161" s="17"/>
    </row>
    <row r="162" spans="1:40" s="74" customFormat="1">
      <c r="A162" s="79"/>
      <c r="B162" s="79"/>
      <c r="C162" s="90"/>
      <c r="D162" s="90"/>
      <c r="I162" s="62"/>
      <c r="J162" s="62"/>
      <c r="AH162" s="9"/>
      <c r="AI162" s="9"/>
      <c r="AN162" s="17"/>
    </row>
    <row r="163" spans="1:40" s="74" customFormat="1">
      <c r="A163" s="79"/>
      <c r="B163" s="79"/>
      <c r="C163" s="90"/>
      <c r="D163" s="90"/>
      <c r="I163" s="62"/>
      <c r="J163" s="62"/>
      <c r="AH163" s="9"/>
      <c r="AI163" s="9"/>
      <c r="AN163" s="17"/>
    </row>
    <row r="164" spans="1:40" s="74" customFormat="1">
      <c r="A164" s="79"/>
      <c r="B164" s="79"/>
      <c r="C164" s="90"/>
      <c r="D164" s="90"/>
      <c r="I164" s="62"/>
      <c r="J164" s="62"/>
      <c r="AH164" s="9"/>
      <c r="AI164" s="9"/>
      <c r="AN164" s="17"/>
    </row>
    <row r="165" spans="1:40" s="74" customFormat="1">
      <c r="A165" s="79"/>
      <c r="B165" s="79"/>
      <c r="C165" s="90"/>
      <c r="D165" s="90"/>
      <c r="I165" s="62"/>
      <c r="J165" s="62"/>
      <c r="AH165" s="9"/>
      <c r="AI165" s="9"/>
      <c r="AN165" s="17"/>
    </row>
    <row r="166" spans="1:40" s="74" customFormat="1">
      <c r="A166" s="79"/>
      <c r="B166" s="79"/>
      <c r="C166" s="90"/>
      <c r="D166" s="90"/>
      <c r="I166" s="62"/>
      <c r="J166" s="62"/>
      <c r="AH166" s="9"/>
      <c r="AI166" s="9"/>
      <c r="AN166" s="17"/>
    </row>
    <row r="167" spans="1:40" s="74" customFormat="1">
      <c r="A167" s="79"/>
      <c r="B167" s="79"/>
      <c r="C167" s="90"/>
      <c r="D167" s="90"/>
      <c r="I167" s="62"/>
      <c r="J167" s="62"/>
      <c r="AH167" s="9"/>
      <c r="AI167" s="9"/>
      <c r="AN167" s="17"/>
    </row>
    <row r="168" spans="1:40" s="74" customFormat="1">
      <c r="A168" s="79"/>
      <c r="B168" s="79"/>
      <c r="C168" s="90"/>
      <c r="D168" s="90"/>
      <c r="I168" s="62"/>
      <c r="J168" s="62"/>
      <c r="AH168" s="9"/>
      <c r="AI168" s="9"/>
      <c r="AN168" s="17"/>
    </row>
    <row r="169" spans="1:40" s="74" customFormat="1">
      <c r="A169" s="79"/>
      <c r="B169" s="79"/>
      <c r="C169" s="90"/>
      <c r="D169" s="90"/>
      <c r="I169" s="62"/>
      <c r="J169" s="62"/>
      <c r="AH169" s="9"/>
      <c r="AI169" s="9"/>
      <c r="AN169" s="17"/>
    </row>
    <row r="170" spans="1:40" s="74" customFormat="1">
      <c r="A170" s="79"/>
      <c r="B170" s="79"/>
      <c r="C170" s="90"/>
      <c r="D170" s="90"/>
      <c r="I170" s="62"/>
      <c r="J170" s="62"/>
      <c r="AH170" s="9"/>
      <c r="AI170" s="9"/>
      <c r="AN170" s="17"/>
    </row>
    <row r="171" spans="1:40" s="74" customFormat="1">
      <c r="A171" s="79"/>
      <c r="B171" s="79"/>
      <c r="C171" s="90"/>
      <c r="D171" s="90"/>
      <c r="I171" s="62"/>
      <c r="J171" s="62"/>
      <c r="AH171" s="9"/>
      <c r="AI171" s="9"/>
      <c r="AN171" s="17"/>
    </row>
    <row r="172" spans="1:40" s="74" customFormat="1">
      <c r="A172" s="79"/>
      <c r="B172" s="79"/>
      <c r="C172" s="90"/>
      <c r="D172" s="90"/>
      <c r="I172" s="62"/>
      <c r="J172" s="62"/>
      <c r="AH172" s="9"/>
      <c r="AI172" s="9"/>
      <c r="AN172" s="17"/>
    </row>
    <row r="173" spans="1:40" s="74" customFormat="1">
      <c r="A173" s="79"/>
      <c r="B173" s="79"/>
      <c r="C173" s="90"/>
      <c r="D173" s="90"/>
      <c r="I173" s="62"/>
      <c r="J173" s="62"/>
      <c r="AH173" s="9"/>
      <c r="AI173" s="9"/>
      <c r="AN173" s="17"/>
    </row>
    <row r="174" spans="1:40" s="74" customFormat="1">
      <c r="A174" s="79"/>
      <c r="B174" s="79"/>
      <c r="C174" s="90"/>
      <c r="D174" s="90"/>
      <c r="I174" s="62"/>
      <c r="J174" s="62"/>
      <c r="AH174" s="9"/>
      <c r="AI174" s="9"/>
      <c r="AN174" s="17"/>
    </row>
    <row r="175" spans="1:40" s="74" customFormat="1">
      <c r="A175" s="79"/>
      <c r="B175" s="79"/>
      <c r="C175" s="90"/>
      <c r="D175" s="90"/>
      <c r="I175" s="62"/>
      <c r="J175" s="62"/>
      <c r="AH175" s="9"/>
      <c r="AI175" s="9"/>
      <c r="AN175" s="17"/>
    </row>
    <row r="176" spans="1:40" s="74" customFormat="1">
      <c r="A176" s="79"/>
      <c r="B176" s="79"/>
      <c r="C176" s="90"/>
      <c r="D176" s="90"/>
      <c r="I176" s="62"/>
      <c r="J176" s="62"/>
      <c r="AH176" s="9"/>
      <c r="AI176" s="9"/>
      <c r="AN176" s="17"/>
    </row>
    <row r="177" spans="1:40" s="74" customFormat="1">
      <c r="A177" s="79"/>
      <c r="B177" s="79"/>
      <c r="C177" s="90"/>
      <c r="D177" s="90"/>
      <c r="I177" s="62"/>
      <c r="J177" s="62"/>
      <c r="AH177" s="9"/>
      <c r="AI177" s="9"/>
      <c r="AN177" s="17"/>
    </row>
  </sheetData>
  <sheetProtection selectLockedCells="1"/>
  <sortState ref="A14:AH74">
    <sortCondition ref="D14:D74"/>
  </sortState>
  <mergeCells count="1">
    <mergeCell ref="F5:G9"/>
  </mergeCells>
  <pageMargins left="0.7" right="0.7" top="0.75" bottom="0.75" header="0.3" footer="0.3"/>
  <pageSetup paperSize="9" scale="37" fitToHeight="0" orientation="landscape" r:id="rId1"/>
  <ignoredErrors>
    <ignoredError sqref="B11:B13 B104 C105:C65565 C1: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K237"/>
  <sheetViews>
    <sheetView workbookViewId="0">
      <selection activeCell="C33" sqref="C33"/>
    </sheetView>
  </sheetViews>
  <sheetFormatPr defaultColWidth="9.25" defaultRowHeight="14.25"/>
  <cols>
    <col min="1" max="1" width="23.375" style="7" customWidth="1"/>
    <col min="2" max="2" width="12" style="7" customWidth="1"/>
    <col min="3" max="3" width="50.625" style="7" customWidth="1"/>
    <col min="4" max="4" width="25.25" style="7" customWidth="1"/>
    <col min="5" max="5" width="7.75" style="7" customWidth="1"/>
    <col min="6" max="6" width="6.75" style="7" customWidth="1"/>
    <col min="7" max="7" width="4" style="7" customWidth="1"/>
    <col min="8" max="8" width="3" style="7" customWidth="1"/>
    <col min="9" max="9" width="4" style="7" customWidth="1"/>
    <col min="10" max="10" width="3" style="7" customWidth="1"/>
    <col min="11" max="11" width="4" style="7" customWidth="1"/>
    <col min="12" max="12" width="3" style="7" customWidth="1"/>
    <col min="13" max="13" width="4" style="7" customWidth="1"/>
    <col min="14" max="14" width="3" style="7" customWidth="1"/>
    <col min="15" max="15" width="4" style="7" customWidth="1"/>
    <col min="16" max="16" width="3" style="7" customWidth="1"/>
    <col min="17" max="17" width="4" style="7" customWidth="1"/>
    <col min="18" max="18" width="3" style="7" customWidth="1"/>
    <col min="19" max="19" width="4" style="7" customWidth="1"/>
    <col min="20" max="20" width="3" style="7" customWidth="1"/>
    <col min="21" max="21" width="4" style="7" customWidth="1"/>
    <col min="22" max="22" width="3" style="7" customWidth="1"/>
    <col min="23" max="23" width="5" style="7" customWidth="1"/>
    <col min="24" max="24" width="3" style="7" customWidth="1"/>
    <col min="25" max="25" width="5" style="7" customWidth="1"/>
    <col min="26" max="28" width="3" style="7" customWidth="1"/>
    <col min="29" max="29" width="3.25" style="7" customWidth="1"/>
    <col min="30" max="32" width="4" style="7" customWidth="1"/>
    <col min="33" max="33" width="3" style="7" customWidth="1"/>
    <col min="34" max="34" width="4.25" style="7" customWidth="1"/>
    <col min="35" max="35" width="3.75" style="7" customWidth="1"/>
    <col min="36" max="36" width="7.25" style="8" customWidth="1"/>
    <col min="37" max="37" width="11.25" style="7" bestFit="1" customWidth="1"/>
    <col min="38" max="16384" width="9.25" style="7"/>
  </cols>
  <sheetData>
    <row r="1" spans="1:37" ht="23.25">
      <c r="A1" s="5" t="s">
        <v>102</v>
      </c>
      <c r="B1" s="6"/>
      <c r="E1" s="8"/>
      <c r="F1" s="9"/>
      <c r="I1" s="9"/>
    </row>
    <row r="2" spans="1:37" ht="15">
      <c r="A2" s="10" t="s">
        <v>104</v>
      </c>
      <c r="B2" s="6"/>
      <c r="E2" s="8"/>
      <c r="F2" s="9"/>
      <c r="I2" s="9"/>
    </row>
    <row r="3" spans="1:37" ht="15">
      <c r="A3" s="10"/>
      <c r="B3" s="6"/>
      <c r="E3" s="8"/>
      <c r="F3" s="9"/>
      <c r="I3" s="9"/>
    </row>
    <row r="4" spans="1:37" ht="15">
      <c r="A4" s="11" t="s">
        <v>3</v>
      </c>
      <c r="B4" s="12">
        <v>41913</v>
      </c>
      <c r="D4" s="13"/>
      <c r="E4" s="14"/>
      <c r="F4" s="15"/>
      <c r="G4" s="16"/>
      <c r="H4" s="17"/>
      <c r="I4" s="18"/>
    </row>
    <row r="5" spans="1:37" ht="15">
      <c r="D5" s="1"/>
      <c r="E5" s="2"/>
      <c r="F5" s="3"/>
      <c r="G5" s="2"/>
      <c r="H5" s="26"/>
      <c r="I5" s="4"/>
    </row>
    <row r="6" spans="1:37" ht="15">
      <c r="A6" s="11" t="s">
        <v>5</v>
      </c>
      <c r="B6" s="19">
        <f>SUM(AJ:AJ)</f>
        <v>0</v>
      </c>
      <c r="D6" s="49"/>
      <c r="E6" s="50"/>
      <c r="F6" s="50"/>
      <c r="G6" s="50"/>
      <c r="H6" s="50"/>
      <c r="I6" s="51"/>
    </row>
    <row r="7" spans="1:37" ht="15">
      <c r="A7" s="11" t="s">
        <v>4</v>
      </c>
      <c r="B7" s="20">
        <f>SUM(AK:AK)</f>
        <v>70264.229999999981</v>
      </c>
      <c r="D7" s="52"/>
      <c r="E7" s="53"/>
      <c r="F7" s="53"/>
      <c r="G7" s="53"/>
      <c r="H7" s="53"/>
      <c r="I7" s="54"/>
    </row>
    <row r="8" spans="1:37" ht="15" customHeight="1">
      <c r="A8" s="11" t="s">
        <v>97</v>
      </c>
      <c r="B8" s="20"/>
      <c r="D8" s="52"/>
      <c r="E8" s="53"/>
      <c r="F8" s="53"/>
      <c r="G8" s="53"/>
      <c r="H8" s="53"/>
      <c r="I8" s="54"/>
    </row>
    <row r="9" spans="1:37" ht="15">
      <c r="A9" s="11" t="s">
        <v>98</v>
      </c>
      <c r="B9" s="20">
        <f>B7-B8</f>
        <v>70264.229999999981</v>
      </c>
      <c r="D9" s="55"/>
      <c r="E9" s="56"/>
      <c r="F9" s="56"/>
      <c r="G9" s="56"/>
      <c r="H9" s="56"/>
      <c r="I9" s="57"/>
    </row>
    <row r="10" spans="1:37" ht="15" hidden="1" customHeight="1">
      <c r="A10" s="34" t="s">
        <v>8</v>
      </c>
      <c r="B10" s="34" t="s">
        <v>101</v>
      </c>
    </row>
    <row r="12" spans="1:37" ht="15">
      <c r="A12" s="28" t="s">
        <v>100</v>
      </c>
      <c r="B12" s="41"/>
      <c r="C12" s="41"/>
      <c r="D12" s="41"/>
      <c r="E12" s="41"/>
      <c r="F12" s="29" t="s">
        <v>7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  <c r="AK12" s="21"/>
    </row>
    <row r="13" spans="1:37" ht="15">
      <c r="A13" s="28" t="s">
        <v>0</v>
      </c>
      <c r="B13" s="28" t="s">
        <v>96</v>
      </c>
      <c r="C13" s="28" t="s">
        <v>1</v>
      </c>
      <c r="D13" s="28" t="s">
        <v>2</v>
      </c>
      <c r="E13" s="28" t="s">
        <v>6</v>
      </c>
      <c r="F13" s="29">
        <v>2</v>
      </c>
      <c r="G13" s="32">
        <v>2.5</v>
      </c>
      <c r="H13" s="32">
        <v>3</v>
      </c>
      <c r="I13" s="32">
        <v>3.5</v>
      </c>
      <c r="J13" s="32">
        <v>4</v>
      </c>
      <c r="K13" s="32">
        <v>4.5</v>
      </c>
      <c r="L13" s="32">
        <v>5</v>
      </c>
      <c r="M13" s="32">
        <v>5.5</v>
      </c>
      <c r="N13" s="32">
        <v>6</v>
      </c>
      <c r="O13" s="32">
        <v>6.5</v>
      </c>
      <c r="P13" s="32">
        <v>7</v>
      </c>
      <c r="Q13" s="32">
        <v>7.5</v>
      </c>
      <c r="R13" s="32">
        <v>8</v>
      </c>
      <c r="S13" s="32">
        <v>8.5</v>
      </c>
      <c r="T13" s="32">
        <v>9</v>
      </c>
      <c r="U13" s="32">
        <v>9.5</v>
      </c>
      <c r="V13" s="32">
        <v>10</v>
      </c>
      <c r="W13" s="32">
        <v>10.5</v>
      </c>
      <c r="X13" s="32">
        <v>11</v>
      </c>
      <c r="Y13" s="32">
        <v>11.5</v>
      </c>
      <c r="Z13" s="32">
        <v>12</v>
      </c>
      <c r="AA13" s="32">
        <v>13</v>
      </c>
      <c r="AB13" s="32">
        <v>14</v>
      </c>
      <c r="AC13" s="32" t="s">
        <v>14</v>
      </c>
      <c r="AD13" s="32" t="s">
        <v>15</v>
      </c>
      <c r="AE13" s="32" t="s">
        <v>16</v>
      </c>
      <c r="AF13" s="32" t="s">
        <v>17</v>
      </c>
      <c r="AG13" s="32" t="s">
        <v>18</v>
      </c>
      <c r="AH13" s="32" t="s">
        <v>42</v>
      </c>
      <c r="AI13" s="32" t="s">
        <v>66</v>
      </c>
      <c r="AJ13" s="33" t="s">
        <v>159</v>
      </c>
      <c r="AK13" s="22" t="s">
        <v>4</v>
      </c>
    </row>
    <row r="14" spans="1:37">
      <c r="A14" s="35">
        <v>5054167161</v>
      </c>
      <c r="B14" s="35" t="s">
        <v>59</v>
      </c>
      <c r="C14" s="35" t="s">
        <v>354</v>
      </c>
      <c r="D14" s="35" t="s">
        <v>95</v>
      </c>
      <c r="E14" s="36">
        <v>49.08</v>
      </c>
      <c r="F14" s="24"/>
      <c r="G14" s="25"/>
      <c r="H14" s="25"/>
      <c r="I14" s="25"/>
      <c r="J14" s="25"/>
      <c r="K14" s="25">
        <v>1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42"/>
      <c r="AK14" s="23">
        <f>SUM(F14:AI14)*E14</f>
        <v>785.28</v>
      </c>
    </row>
    <row r="15" spans="1:37">
      <c r="A15" s="35">
        <v>5054167162</v>
      </c>
      <c r="B15" s="35" t="s">
        <v>59</v>
      </c>
      <c r="C15" s="35" t="s">
        <v>350</v>
      </c>
      <c r="D15" s="35" t="s">
        <v>93</v>
      </c>
      <c r="E15" s="36">
        <v>49.08</v>
      </c>
      <c r="F15" s="43"/>
      <c r="G15" s="37"/>
      <c r="H15" s="37"/>
      <c r="I15" s="37"/>
      <c r="J15" s="37">
        <v>1</v>
      </c>
      <c r="K15" s="37">
        <v>1</v>
      </c>
      <c r="L15" s="37">
        <v>1</v>
      </c>
      <c r="M15" s="37">
        <v>1</v>
      </c>
      <c r="N15" s="37">
        <v>1</v>
      </c>
      <c r="O15" s="37">
        <v>1</v>
      </c>
      <c r="P15" s="37">
        <v>1</v>
      </c>
      <c r="Q15" s="37">
        <v>1</v>
      </c>
      <c r="R15" s="37">
        <v>1</v>
      </c>
      <c r="S15" s="37">
        <v>1</v>
      </c>
      <c r="T15" s="37">
        <v>1</v>
      </c>
      <c r="U15" s="37">
        <v>1</v>
      </c>
      <c r="V15" s="37">
        <v>1</v>
      </c>
      <c r="W15" s="37">
        <v>1</v>
      </c>
      <c r="X15" s="37">
        <v>1</v>
      </c>
      <c r="Y15" s="37">
        <v>1</v>
      </c>
      <c r="Z15" s="37">
        <v>1</v>
      </c>
      <c r="AA15" s="37"/>
      <c r="AB15" s="37"/>
      <c r="AC15" s="37"/>
      <c r="AD15" s="37"/>
      <c r="AE15" s="37"/>
      <c r="AF15" s="37"/>
      <c r="AG15" s="37"/>
      <c r="AH15" s="37"/>
      <c r="AI15" s="37"/>
      <c r="AJ15" s="38"/>
      <c r="AK15" s="23">
        <f t="shared" ref="AK15:AK78" si="0">SUM(F15:AI15)*E15</f>
        <v>834.36</v>
      </c>
    </row>
    <row r="16" spans="1:37">
      <c r="A16" s="35">
        <v>5054167163</v>
      </c>
      <c r="B16" s="35" t="s">
        <v>59</v>
      </c>
      <c r="C16" s="35" t="s">
        <v>239</v>
      </c>
      <c r="D16" s="35" t="s">
        <v>58</v>
      </c>
      <c r="E16" s="36">
        <v>49.08</v>
      </c>
      <c r="F16" s="43"/>
      <c r="G16" s="37"/>
      <c r="H16" s="37"/>
      <c r="I16" s="37"/>
      <c r="J16" s="37">
        <v>1</v>
      </c>
      <c r="K16" s="37">
        <v>1</v>
      </c>
      <c r="L16" s="37">
        <v>1</v>
      </c>
      <c r="M16" s="37">
        <v>1</v>
      </c>
      <c r="N16" s="37">
        <v>1</v>
      </c>
      <c r="O16" s="37">
        <v>1</v>
      </c>
      <c r="P16" s="37">
        <v>1</v>
      </c>
      <c r="Q16" s="37">
        <v>1</v>
      </c>
      <c r="R16" s="37">
        <v>1</v>
      </c>
      <c r="S16" s="37">
        <v>1</v>
      </c>
      <c r="T16" s="37">
        <v>1</v>
      </c>
      <c r="U16" s="37">
        <v>1</v>
      </c>
      <c r="V16" s="37">
        <v>1</v>
      </c>
      <c r="W16" s="37">
        <v>1</v>
      </c>
      <c r="X16" s="37">
        <v>1</v>
      </c>
      <c r="Y16" s="37">
        <v>1</v>
      </c>
      <c r="Z16" s="37">
        <v>1</v>
      </c>
      <c r="AA16" s="37">
        <v>1</v>
      </c>
      <c r="AB16" s="37"/>
      <c r="AC16" s="37"/>
      <c r="AD16" s="37"/>
      <c r="AE16" s="37"/>
      <c r="AF16" s="37"/>
      <c r="AG16" s="37"/>
      <c r="AH16" s="37"/>
      <c r="AI16" s="37"/>
      <c r="AJ16" s="38"/>
      <c r="AK16" s="23">
        <f t="shared" si="0"/>
        <v>883.43999999999994</v>
      </c>
    </row>
    <row r="17" spans="1:37">
      <c r="A17" s="35">
        <v>5054167164</v>
      </c>
      <c r="B17" s="35" t="s">
        <v>59</v>
      </c>
      <c r="C17" s="35" t="s">
        <v>240</v>
      </c>
      <c r="D17" s="35" t="s">
        <v>60</v>
      </c>
      <c r="E17" s="36">
        <v>49.08</v>
      </c>
      <c r="F17" s="43"/>
      <c r="G17" s="37"/>
      <c r="H17" s="37"/>
      <c r="I17" s="37"/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1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  <c r="Z17" s="37">
        <v>1</v>
      </c>
      <c r="AA17" s="37">
        <v>1</v>
      </c>
      <c r="AB17" s="37"/>
      <c r="AC17" s="37"/>
      <c r="AD17" s="37"/>
      <c r="AE17" s="37"/>
      <c r="AF17" s="37"/>
      <c r="AG17" s="37"/>
      <c r="AH17" s="37"/>
      <c r="AI17" s="37"/>
      <c r="AJ17" s="38"/>
      <c r="AK17" s="23">
        <f t="shared" si="0"/>
        <v>883.43999999999994</v>
      </c>
    </row>
    <row r="18" spans="1:37">
      <c r="A18" s="35">
        <v>5054167165</v>
      </c>
      <c r="B18" s="35" t="s">
        <v>59</v>
      </c>
      <c r="C18" s="35" t="s">
        <v>351</v>
      </c>
      <c r="D18" s="35" t="s">
        <v>94</v>
      </c>
      <c r="E18" s="36">
        <v>51.66</v>
      </c>
      <c r="F18" s="43"/>
      <c r="G18" s="37"/>
      <c r="H18" s="37"/>
      <c r="I18" s="37"/>
      <c r="J18" s="37">
        <v>1</v>
      </c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7">
        <v>1</v>
      </c>
      <c r="Q18" s="37">
        <v>1</v>
      </c>
      <c r="R18" s="37">
        <v>1</v>
      </c>
      <c r="S18" s="37">
        <v>1</v>
      </c>
      <c r="T18" s="37">
        <v>1</v>
      </c>
      <c r="U18" s="37">
        <v>1</v>
      </c>
      <c r="V18" s="37">
        <v>1</v>
      </c>
      <c r="W18" s="37">
        <v>1</v>
      </c>
      <c r="X18" s="37">
        <v>1</v>
      </c>
      <c r="Y18" s="37">
        <v>1</v>
      </c>
      <c r="Z18" s="37">
        <v>1</v>
      </c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23">
        <f t="shared" si="0"/>
        <v>878.21999999999991</v>
      </c>
    </row>
    <row r="19" spans="1:37">
      <c r="A19" s="35">
        <v>5054167166</v>
      </c>
      <c r="B19" s="35" t="s">
        <v>59</v>
      </c>
      <c r="C19" s="35" t="s">
        <v>244</v>
      </c>
      <c r="D19" s="35" t="s">
        <v>61</v>
      </c>
      <c r="E19" s="36">
        <v>72.33</v>
      </c>
      <c r="F19" s="43"/>
      <c r="G19" s="37"/>
      <c r="H19" s="37"/>
      <c r="I19" s="37"/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  <c r="R19" s="37">
        <v>1</v>
      </c>
      <c r="S19" s="37">
        <v>1</v>
      </c>
      <c r="T19" s="37">
        <v>1</v>
      </c>
      <c r="U19" s="37">
        <v>1</v>
      </c>
      <c r="V19" s="37">
        <v>1</v>
      </c>
      <c r="W19" s="37">
        <v>1</v>
      </c>
      <c r="X19" s="37">
        <v>1</v>
      </c>
      <c r="Y19" s="37">
        <v>1</v>
      </c>
      <c r="Z19" s="37">
        <v>1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8"/>
      <c r="AK19" s="23">
        <f t="shared" si="0"/>
        <v>1229.6099999999999</v>
      </c>
    </row>
    <row r="20" spans="1:37">
      <c r="A20" s="35">
        <v>5054167167</v>
      </c>
      <c r="B20" s="35" t="s">
        <v>59</v>
      </c>
      <c r="C20" s="35" t="s">
        <v>335</v>
      </c>
      <c r="D20" s="35" t="s">
        <v>80</v>
      </c>
      <c r="E20" s="36">
        <v>51.66</v>
      </c>
      <c r="F20" s="43"/>
      <c r="G20" s="37"/>
      <c r="H20" s="37"/>
      <c r="I20" s="37"/>
      <c r="J20" s="37"/>
      <c r="K20" s="37"/>
      <c r="L20" s="37"/>
      <c r="M20" s="37"/>
      <c r="N20" s="37"/>
      <c r="O20" s="37"/>
      <c r="P20" s="37">
        <v>1</v>
      </c>
      <c r="Q20" s="37">
        <v>1</v>
      </c>
      <c r="R20" s="37">
        <v>1</v>
      </c>
      <c r="S20" s="37">
        <v>1</v>
      </c>
      <c r="T20" s="37">
        <v>1</v>
      </c>
      <c r="U20" s="37">
        <v>1</v>
      </c>
      <c r="V20" s="37">
        <v>1</v>
      </c>
      <c r="W20" s="37">
        <v>1</v>
      </c>
      <c r="X20" s="37">
        <v>1</v>
      </c>
      <c r="Y20" s="37">
        <v>1</v>
      </c>
      <c r="Z20" s="37">
        <v>1</v>
      </c>
      <c r="AA20" s="37">
        <v>1</v>
      </c>
      <c r="AB20" s="37"/>
      <c r="AC20" s="37"/>
      <c r="AD20" s="37"/>
      <c r="AE20" s="37"/>
      <c r="AF20" s="37"/>
      <c r="AG20" s="37"/>
      <c r="AH20" s="37"/>
      <c r="AI20" s="37"/>
      <c r="AJ20" s="38"/>
      <c r="AK20" s="23">
        <f t="shared" si="0"/>
        <v>619.91999999999996</v>
      </c>
    </row>
    <row r="21" spans="1:37">
      <c r="A21" s="35">
        <v>5054167168</v>
      </c>
      <c r="B21" s="35" t="s">
        <v>59</v>
      </c>
      <c r="C21" s="35" t="s">
        <v>336</v>
      </c>
      <c r="D21" s="35" t="s">
        <v>81</v>
      </c>
      <c r="E21" s="36">
        <v>51.66</v>
      </c>
      <c r="F21" s="43"/>
      <c r="G21" s="37"/>
      <c r="H21" s="37">
        <v>1</v>
      </c>
      <c r="I21" s="37">
        <v>1</v>
      </c>
      <c r="J21" s="37">
        <v>1</v>
      </c>
      <c r="K21" s="37">
        <v>1</v>
      </c>
      <c r="L21" s="37">
        <v>1</v>
      </c>
      <c r="M21" s="37">
        <v>1</v>
      </c>
      <c r="N21" s="37">
        <v>1</v>
      </c>
      <c r="O21" s="37">
        <v>1</v>
      </c>
      <c r="P21" s="37">
        <v>1</v>
      </c>
      <c r="Q21" s="37">
        <v>1</v>
      </c>
      <c r="R21" s="37">
        <v>1</v>
      </c>
      <c r="S21" s="37">
        <v>1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8"/>
      <c r="AK21" s="23">
        <f t="shared" si="0"/>
        <v>619.91999999999996</v>
      </c>
    </row>
    <row r="22" spans="1:37">
      <c r="A22" s="35">
        <v>5054167169</v>
      </c>
      <c r="B22" s="35" t="s">
        <v>59</v>
      </c>
      <c r="C22" s="35" t="s">
        <v>330</v>
      </c>
      <c r="D22" s="35" t="s">
        <v>77</v>
      </c>
      <c r="E22" s="36">
        <v>43.91</v>
      </c>
      <c r="F22" s="43"/>
      <c r="G22" s="37"/>
      <c r="H22" s="37"/>
      <c r="I22" s="37"/>
      <c r="J22" s="37"/>
      <c r="K22" s="37"/>
      <c r="L22" s="37"/>
      <c r="M22" s="37"/>
      <c r="N22" s="37"/>
      <c r="O22" s="37"/>
      <c r="P22" s="37">
        <v>1</v>
      </c>
      <c r="Q22" s="37">
        <v>1</v>
      </c>
      <c r="R22" s="37">
        <v>1</v>
      </c>
      <c r="S22" s="37">
        <v>1</v>
      </c>
      <c r="T22" s="37">
        <v>1</v>
      </c>
      <c r="U22" s="37">
        <v>1</v>
      </c>
      <c r="V22" s="37">
        <v>1</v>
      </c>
      <c r="W22" s="37">
        <v>1</v>
      </c>
      <c r="X22" s="37">
        <v>1</v>
      </c>
      <c r="Y22" s="37">
        <v>1</v>
      </c>
      <c r="Z22" s="37">
        <v>1</v>
      </c>
      <c r="AA22" s="37">
        <v>1</v>
      </c>
      <c r="AB22" s="37"/>
      <c r="AC22" s="37"/>
      <c r="AD22" s="37"/>
      <c r="AE22" s="37"/>
      <c r="AF22" s="37"/>
      <c r="AG22" s="37"/>
      <c r="AH22" s="37"/>
      <c r="AI22" s="37"/>
      <c r="AJ22" s="38"/>
      <c r="AK22" s="23">
        <f t="shared" si="0"/>
        <v>526.91999999999996</v>
      </c>
    </row>
    <row r="23" spans="1:37">
      <c r="A23" s="35">
        <v>5054167170</v>
      </c>
      <c r="B23" s="35" t="s">
        <v>59</v>
      </c>
      <c r="C23" s="35" t="s">
        <v>329</v>
      </c>
      <c r="D23" s="35" t="s">
        <v>68</v>
      </c>
      <c r="E23" s="36">
        <v>43.91</v>
      </c>
      <c r="F23" s="43"/>
      <c r="G23" s="37"/>
      <c r="H23" s="37"/>
      <c r="I23" s="37"/>
      <c r="J23" s="37"/>
      <c r="K23" s="37"/>
      <c r="L23" s="37"/>
      <c r="M23" s="37"/>
      <c r="N23" s="37"/>
      <c r="O23" s="37"/>
      <c r="P23" s="37">
        <v>1</v>
      </c>
      <c r="Q23" s="37">
        <v>1</v>
      </c>
      <c r="R23" s="37">
        <v>1</v>
      </c>
      <c r="S23" s="37">
        <v>1</v>
      </c>
      <c r="T23" s="37">
        <v>1</v>
      </c>
      <c r="U23" s="37">
        <v>1</v>
      </c>
      <c r="V23" s="37">
        <v>1</v>
      </c>
      <c r="W23" s="37">
        <v>1</v>
      </c>
      <c r="X23" s="37">
        <v>1</v>
      </c>
      <c r="Y23" s="37">
        <v>1</v>
      </c>
      <c r="Z23" s="37">
        <v>1</v>
      </c>
      <c r="AA23" s="37">
        <v>1</v>
      </c>
      <c r="AB23" s="37"/>
      <c r="AC23" s="37"/>
      <c r="AD23" s="37"/>
      <c r="AE23" s="37"/>
      <c r="AF23" s="37"/>
      <c r="AG23" s="37"/>
      <c r="AH23" s="37"/>
      <c r="AI23" s="37"/>
      <c r="AJ23" s="38"/>
      <c r="AK23" s="23">
        <f t="shared" si="0"/>
        <v>526.91999999999996</v>
      </c>
    </row>
    <row r="24" spans="1:37">
      <c r="A24" s="35">
        <v>5054167171</v>
      </c>
      <c r="B24" s="35" t="s">
        <v>59</v>
      </c>
      <c r="C24" s="35" t="s">
        <v>331</v>
      </c>
      <c r="D24" s="35" t="s">
        <v>78</v>
      </c>
      <c r="E24" s="36">
        <v>43.91</v>
      </c>
      <c r="F24" s="43"/>
      <c r="G24" s="37"/>
      <c r="H24" s="37">
        <v>1</v>
      </c>
      <c r="I24" s="37">
        <v>1</v>
      </c>
      <c r="J24" s="37">
        <v>1</v>
      </c>
      <c r="K24" s="37">
        <v>1</v>
      </c>
      <c r="L24" s="37">
        <v>1</v>
      </c>
      <c r="M24" s="37">
        <v>1</v>
      </c>
      <c r="N24" s="37">
        <v>1</v>
      </c>
      <c r="O24" s="37">
        <v>1</v>
      </c>
      <c r="P24" s="37">
        <v>1</v>
      </c>
      <c r="Q24" s="37">
        <v>1</v>
      </c>
      <c r="R24" s="37">
        <v>1</v>
      </c>
      <c r="S24" s="37">
        <v>1</v>
      </c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8"/>
      <c r="AK24" s="23">
        <f t="shared" si="0"/>
        <v>526.91999999999996</v>
      </c>
    </row>
    <row r="25" spans="1:37">
      <c r="A25" s="35">
        <v>5054167172</v>
      </c>
      <c r="B25" s="35" t="s">
        <v>59</v>
      </c>
      <c r="C25" s="35" t="s">
        <v>332</v>
      </c>
      <c r="D25" s="35" t="s">
        <v>79</v>
      </c>
      <c r="E25" s="36">
        <v>43.91</v>
      </c>
      <c r="F25" s="43"/>
      <c r="G25" s="37"/>
      <c r="H25" s="37">
        <v>1</v>
      </c>
      <c r="I25" s="37">
        <v>1</v>
      </c>
      <c r="J25" s="37">
        <v>1</v>
      </c>
      <c r="K25" s="37">
        <v>1</v>
      </c>
      <c r="L25" s="37">
        <v>1</v>
      </c>
      <c r="M25" s="37">
        <v>1</v>
      </c>
      <c r="N25" s="37">
        <v>1</v>
      </c>
      <c r="O25" s="37">
        <v>1</v>
      </c>
      <c r="P25" s="37">
        <v>1</v>
      </c>
      <c r="Q25" s="37">
        <v>1</v>
      </c>
      <c r="R25" s="37">
        <v>1</v>
      </c>
      <c r="S25" s="37">
        <v>1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8"/>
      <c r="AK25" s="23">
        <f t="shared" si="0"/>
        <v>526.91999999999996</v>
      </c>
    </row>
    <row r="26" spans="1:37">
      <c r="A26" s="35">
        <v>5054167173</v>
      </c>
      <c r="B26" s="35" t="s">
        <v>59</v>
      </c>
      <c r="C26" s="35" t="s">
        <v>339</v>
      </c>
      <c r="D26" s="35" t="s">
        <v>68</v>
      </c>
      <c r="E26" s="36">
        <v>56.83</v>
      </c>
      <c r="F26" s="43"/>
      <c r="G26" s="37"/>
      <c r="H26" s="37"/>
      <c r="I26" s="37"/>
      <c r="J26" s="37"/>
      <c r="K26" s="37"/>
      <c r="L26" s="37"/>
      <c r="M26" s="37"/>
      <c r="N26" s="37"/>
      <c r="O26" s="37"/>
      <c r="P26" s="37">
        <v>1</v>
      </c>
      <c r="Q26" s="37">
        <v>1</v>
      </c>
      <c r="R26" s="37">
        <v>1</v>
      </c>
      <c r="S26" s="37">
        <v>1</v>
      </c>
      <c r="T26" s="37">
        <v>1</v>
      </c>
      <c r="U26" s="37">
        <v>1</v>
      </c>
      <c r="V26" s="37">
        <v>1</v>
      </c>
      <c r="W26" s="37">
        <v>1</v>
      </c>
      <c r="X26" s="37">
        <v>1</v>
      </c>
      <c r="Y26" s="37">
        <v>1</v>
      </c>
      <c r="Z26" s="37">
        <v>1</v>
      </c>
      <c r="AA26" s="37">
        <v>1</v>
      </c>
      <c r="AB26" s="37">
        <v>1</v>
      </c>
      <c r="AC26" s="37"/>
      <c r="AD26" s="37"/>
      <c r="AE26" s="37"/>
      <c r="AF26" s="37"/>
      <c r="AG26" s="37"/>
      <c r="AH26" s="37"/>
      <c r="AI26" s="37"/>
      <c r="AJ26" s="38"/>
      <c r="AK26" s="23">
        <f t="shared" si="0"/>
        <v>738.79</v>
      </c>
    </row>
    <row r="27" spans="1:37">
      <c r="A27" s="35">
        <v>5054167174</v>
      </c>
      <c r="B27" s="35" t="s">
        <v>59</v>
      </c>
      <c r="C27" s="35" t="s">
        <v>341</v>
      </c>
      <c r="D27" s="35" t="s">
        <v>84</v>
      </c>
      <c r="E27" s="36">
        <v>56.83</v>
      </c>
      <c r="F27" s="43"/>
      <c r="G27" s="37"/>
      <c r="H27" s="37"/>
      <c r="I27" s="37"/>
      <c r="J27" s="37"/>
      <c r="K27" s="37"/>
      <c r="L27" s="37"/>
      <c r="M27" s="37"/>
      <c r="N27" s="37"/>
      <c r="O27" s="37"/>
      <c r="P27" s="37">
        <v>1</v>
      </c>
      <c r="Q27" s="37">
        <v>1</v>
      </c>
      <c r="R27" s="37">
        <v>1</v>
      </c>
      <c r="S27" s="37">
        <v>1</v>
      </c>
      <c r="T27" s="37">
        <v>1</v>
      </c>
      <c r="U27" s="37">
        <v>1</v>
      </c>
      <c r="V27" s="37">
        <v>1</v>
      </c>
      <c r="W27" s="37">
        <v>1</v>
      </c>
      <c r="X27" s="37">
        <v>1</v>
      </c>
      <c r="Y27" s="37">
        <v>1</v>
      </c>
      <c r="Z27" s="37">
        <v>1</v>
      </c>
      <c r="AA27" s="37">
        <v>1</v>
      </c>
      <c r="AB27" s="37">
        <v>1</v>
      </c>
      <c r="AC27" s="37"/>
      <c r="AD27" s="37"/>
      <c r="AE27" s="37"/>
      <c r="AF27" s="37"/>
      <c r="AG27" s="37"/>
      <c r="AH27" s="37"/>
      <c r="AI27" s="37"/>
      <c r="AJ27" s="38"/>
      <c r="AK27" s="23">
        <f t="shared" si="0"/>
        <v>738.79</v>
      </c>
    </row>
    <row r="28" spans="1:37">
      <c r="A28" s="35">
        <v>5054167175</v>
      </c>
      <c r="B28" s="35" t="s">
        <v>59</v>
      </c>
      <c r="C28" s="35" t="s">
        <v>342</v>
      </c>
      <c r="D28" s="35" t="s">
        <v>85</v>
      </c>
      <c r="E28" s="36">
        <v>56.83</v>
      </c>
      <c r="F28" s="43"/>
      <c r="G28" s="37"/>
      <c r="H28" s="37"/>
      <c r="I28" s="37"/>
      <c r="J28" s="37"/>
      <c r="K28" s="37"/>
      <c r="L28" s="37"/>
      <c r="M28" s="37"/>
      <c r="N28" s="37"/>
      <c r="O28" s="37"/>
      <c r="P28" s="37">
        <v>1</v>
      </c>
      <c r="Q28" s="37">
        <v>1</v>
      </c>
      <c r="R28" s="37">
        <v>1</v>
      </c>
      <c r="S28" s="37">
        <v>1</v>
      </c>
      <c r="T28" s="37">
        <v>1</v>
      </c>
      <c r="U28" s="37">
        <v>1</v>
      </c>
      <c r="V28" s="37">
        <v>1</v>
      </c>
      <c r="W28" s="37">
        <v>1</v>
      </c>
      <c r="X28" s="37">
        <v>1</v>
      </c>
      <c r="Y28" s="37">
        <v>1</v>
      </c>
      <c r="Z28" s="37">
        <v>1</v>
      </c>
      <c r="AA28" s="37">
        <v>1</v>
      </c>
      <c r="AB28" s="37">
        <v>1</v>
      </c>
      <c r="AC28" s="37"/>
      <c r="AD28" s="37"/>
      <c r="AE28" s="37"/>
      <c r="AF28" s="37"/>
      <c r="AG28" s="37"/>
      <c r="AH28" s="37"/>
      <c r="AI28" s="37"/>
      <c r="AJ28" s="38"/>
      <c r="AK28" s="23">
        <f t="shared" si="0"/>
        <v>738.79</v>
      </c>
    </row>
    <row r="29" spans="1:37">
      <c r="A29" s="35">
        <v>5054167176</v>
      </c>
      <c r="B29" s="35" t="s">
        <v>59</v>
      </c>
      <c r="C29" s="35" t="s">
        <v>344</v>
      </c>
      <c r="D29" s="35" t="s">
        <v>67</v>
      </c>
      <c r="E29" s="36">
        <v>56.83</v>
      </c>
      <c r="F29" s="43"/>
      <c r="G29" s="37"/>
      <c r="H29" s="37"/>
      <c r="I29" s="37"/>
      <c r="J29" s="37"/>
      <c r="K29" s="37"/>
      <c r="L29" s="37"/>
      <c r="M29" s="37"/>
      <c r="N29" s="37"/>
      <c r="O29" s="37"/>
      <c r="P29" s="37">
        <v>1</v>
      </c>
      <c r="Q29" s="37">
        <v>1</v>
      </c>
      <c r="R29" s="37">
        <v>1</v>
      </c>
      <c r="S29" s="37">
        <v>1</v>
      </c>
      <c r="T29" s="37">
        <v>1</v>
      </c>
      <c r="U29" s="37">
        <v>1</v>
      </c>
      <c r="V29" s="37">
        <v>1</v>
      </c>
      <c r="W29" s="37">
        <v>1</v>
      </c>
      <c r="X29" s="37">
        <v>1</v>
      </c>
      <c r="Y29" s="37">
        <v>1</v>
      </c>
      <c r="Z29" s="37">
        <v>1</v>
      </c>
      <c r="AA29" s="37">
        <v>1</v>
      </c>
      <c r="AB29" s="37">
        <v>1</v>
      </c>
      <c r="AC29" s="37"/>
      <c r="AD29" s="37"/>
      <c r="AE29" s="37"/>
      <c r="AF29" s="37"/>
      <c r="AG29" s="37"/>
      <c r="AH29" s="37"/>
      <c r="AI29" s="37"/>
      <c r="AJ29" s="38"/>
      <c r="AK29" s="23">
        <f t="shared" si="0"/>
        <v>738.79</v>
      </c>
    </row>
    <row r="30" spans="1:37">
      <c r="A30" s="35">
        <v>5054167177</v>
      </c>
      <c r="B30" s="35" t="s">
        <v>59</v>
      </c>
      <c r="C30" s="35" t="s">
        <v>345</v>
      </c>
      <c r="D30" s="35" t="s">
        <v>87</v>
      </c>
      <c r="E30" s="36">
        <v>56.83</v>
      </c>
      <c r="F30" s="43"/>
      <c r="G30" s="37"/>
      <c r="H30" s="37"/>
      <c r="I30" s="37"/>
      <c r="J30" s="37"/>
      <c r="K30" s="37"/>
      <c r="L30" s="37"/>
      <c r="M30" s="37"/>
      <c r="N30" s="37"/>
      <c r="O30" s="37"/>
      <c r="P30" s="37">
        <v>1</v>
      </c>
      <c r="Q30" s="37">
        <v>1</v>
      </c>
      <c r="R30" s="37">
        <v>1</v>
      </c>
      <c r="S30" s="37">
        <v>1</v>
      </c>
      <c r="T30" s="37">
        <v>1</v>
      </c>
      <c r="U30" s="37">
        <v>1</v>
      </c>
      <c r="V30" s="37">
        <v>1</v>
      </c>
      <c r="W30" s="37">
        <v>1</v>
      </c>
      <c r="X30" s="37">
        <v>1</v>
      </c>
      <c r="Y30" s="37">
        <v>1</v>
      </c>
      <c r="Z30" s="37">
        <v>1</v>
      </c>
      <c r="AA30" s="37">
        <v>1</v>
      </c>
      <c r="AB30" s="37">
        <v>1</v>
      </c>
      <c r="AC30" s="37"/>
      <c r="AD30" s="37"/>
      <c r="AE30" s="37"/>
      <c r="AF30" s="37"/>
      <c r="AG30" s="37"/>
      <c r="AH30" s="37"/>
      <c r="AI30" s="37"/>
      <c r="AJ30" s="38"/>
      <c r="AK30" s="23">
        <f t="shared" si="0"/>
        <v>738.79</v>
      </c>
    </row>
    <row r="31" spans="1:37">
      <c r="A31" s="35">
        <v>5054167178</v>
      </c>
      <c r="B31" s="35" t="s">
        <v>59</v>
      </c>
      <c r="C31" s="35" t="s">
        <v>340</v>
      </c>
      <c r="D31" s="35" t="s">
        <v>83</v>
      </c>
      <c r="E31" s="36">
        <v>56.83</v>
      </c>
      <c r="F31" s="43"/>
      <c r="G31" s="37"/>
      <c r="H31" s="37">
        <v>1</v>
      </c>
      <c r="I31" s="37">
        <v>1</v>
      </c>
      <c r="J31" s="37">
        <v>1</v>
      </c>
      <c r="K31" s="37">
        <v>1</v>
      </c>
      <c r="L31" s="37">
        <v>1</v>
      </c>
      <c r="M31" s="37">
        <v>1</v>
      </c>
      <c r="N31" s="37">
        <v>1</v>
      </c>
      <c r="O31" s="37">
        <v>1</v>
      </c>
      <c r="P31" s="37">
        <v>1</v>
      </c>
      <c r="Q31" s="37">
        <v>1</v>
      </c>
      <c r="R31" s="37">
        <v>1</v>
      </c>
      <c r="S31" s="37">
        <v>1</v>
      </c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K31" s="23">
        <f t="shared" si="0"/>
        <v>681.96</v>
      </c>
    </row>
    <row r="32" spans="1:37">
      <c r="A32" s="35">
        <v>5054167179</v>
      </c>
      <c r="B32" s="35" t="s">
        <v>59</v>
      </c>
      <c r="C32" s="35" t="s">
        <v>343</v>
      </c>
      <c r="D32" s="35" t="s">
        <v>86</v>
      </c>
      <c r="E32" s="36">
        <v>56.83</v>
      </c>
      <c r="F32" s="43"/>
      <c r="G32" s="37"/>
      <c r="H32" s="37">
        <v>1</v>
      </c>
      <c r="I32" s="37">
        <v>1</v>
      </c>
      <c r="J32" s="37">
        <v>1</v>
      </c>
      <c r="K32" s="37">
        <v>1</v>
      </c>
      <c r="L32" s="37">
        <v>1</v>
      </c>
      <c r="M32" s="37">
        <v>1</v>
      </c>
      <c r="N32" s="37">
        <v>1</v>
      </c>
      <c r="O32" s="37">
        <v>1</v>
      </c>
      <c r="P32" s="37">
        <v>1</v>
      </c>
      <c r="Q32" s="37">
        <v>1</v>
      </c>
      <c r="R32" s="37">
        <v>1</v>
      </c>
      <c r="S32" s="37">
        <v>1</v>
      </c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8"/>
      <c r="AK32" s="23">
        <f t="shared" si="0"/>
        <v>681.96</v>
      </c>
    </row>
    <row r="33" spans="1:37">
      <c r="A33" s="35">
        <v>5054167180</v>
      </c>
      <c r="B33" s="35" t="s">
        <v>59</v>
      </c>
      <c r="C33" s="35" t="s">
        <v>346</v>
      </c>
      <c r="D33" s="35" t="s">
        <v>88</v>
      </c>
      <c r="E33" s="36">
        <v>56.83</v>
      </c>
      <c r="F33" s="43"/>
      <c r="G33" s="37"/>
      <c r="H33" s="37">
        <v>1</v>
      </c>
      <c r="I33" s="37">
        <v>1</v>
      </c>
      <c r="J33" s="37">
        <v>1</v>
      </c>
      <c r="K33" s="37">
        <v>1</v>
      </c>
      <c r="L33" s="37">
        <v>1</v>
      </c>
      <c r="M33" s="37">
        <v>1</v>
      </c>
      <c r="N33" s="37">
        <v>1</v>
      </c>
      <c r="O33" s="37">
        <v>1</v>
      </c>
      <c r="P33" s="37">
        <v>1</v>
      </c>
      <c r="Q33" s="37">
        <v>1</v>
      </c>
      <c r="R33" s="37">
        <v>1</v>
      </c>
      <c r="S33" s="37">
        <v>1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8"/>
      <c r="AK33" s="23">
        <f t="shared" si="0"/>
        <v>681.96</v>
      </c>
    </row>
    <row r="34" spans="1:37">
      <c r="A34" s="35">
        <v>5054167181</v>
      </c>
      <c r="B34" s="35" t="s">
        <v>59</v>
      </c>
      <c r="C34" s="35" t="s">
        <v>304</v>
      </c>
      <c r="D34" s="35" t="s">
        <v>69</v>
      </c>
      <c r="E34" s="36">
        <v>62</v>
      </c>
      <c r="F34" s="43"/>
      <c r="G34" s="37"/>
      <c r="H34" s="37"/>
      <c r="I34" s="37"/>
      <c r="J34" s="37"/>
      <c r="K34" s="37"/>
      <c r="L34" s="37"/>
      <c r="M34" s="37"/>
      <c r="N34" s="37"/>
      <c r="O34" s="37"/>
      <c r="P34" s="37">
        <v>1</v>
      </c>
      <c r="Q34" s="37">
        <v>1</v>
      </c>
      <c r="R34" s="37">
        <v>1</v>
      </c>
      <c r="S34" s="37">
        <v>1</v>
      </c>
      <c r="T34" s="37">
        <v>1</v>
      </c>
      <c r="U34" s="37">
        <v>1</v>
      </c>
      <c r="V34" s="37">
        <v>1</v>
      </c>
      <c r="W34" s="37">
        <v>1</v>
      </c>
      <c r="X34" s="37">
        <v>1</v>
      </c>
      <c r="Y34" s="37">
        <v>1</v>
      </c>
      <c r="Z34" s="37">
        <v>1</v>
      </c>
      <c r="AA34" s="37"/>
      <c r="AB34" s="37"/>
      <c r="AC34" s="37"/>
      <c r="AD34" s="37"/>
      <c r="AE34" s="37"/>
      <c r="AF34" s="37"/>
      <c r="AG34" s="37"/>
      <c r="AH34" s="37"/>
      <c r="AI34" s="37"/>
      <c r="AJ34" s="38"/>
      <c r="AK34" s="23">
        <f t="shared" si="0"/>
        <v>682</v>
      </c>
    </row>
    <row r="35" spans="1:37">
      <c r="A35" s="35">
        <v>5054167182</v>
      </c>
      <c r="B35" s="35" t="s">
        <v>59</v>
      </c>
      <c r="C35" s="35" t="s">
        <v>299</v>
      </c>
      <c r="D35" s="35" t="s">
        <v>72</v>
      </c>
      <c r="E35" s="36">
        <v>56.83</v>
      </c>
      <c r="F35" s="43"/>
      <c r="G35" s="37"/>
      <c r="H35" s="37"/>
      <c r="I35" s="37"/>
      <c r="J35" s="37"/>
      <c r="K35" s="37"/>
      <c r="L35" s="37"/>
      <c r="M35" s="37"/>
      <c r="N35" s="37"/>
      <c r="O35" s="37"/>
      <c r="P35" s="37">
        <v>1</v>
      </c>
      <c r="Q35" s="37">
        <v>1</v>
      </c>
      <c r="R35" s="37">
        <v>1</v>
      </c>
      <c r="S35" s="37">
        <v>1</v>
      </c>
      <c r="T35" s="37">
        <v>1</v>
      </c>
      <c r="U35" s="37">
        <v>1</v>
      </c>
      <c r="V35" s="37">
        <v>1</v>
      </c>
      <c r="W35" s="37">
        <v>1</v>
      </c>
      <c r="X35" s="37">
        <v>1</v>
      </c>
      <c r="Y35" s="37">
        <v>1</v>
      </c>
      <c r="Z35" s="37">
        <v>1</v>
      </c>
      <c r="AA35" s="37"/>
      <c r="AB35" s="37"/>
      <c r="AC35" s="37"/>
      <c r="AD35" s="37"/>
      <c r="AE35" s="37"/>
      <c r="AF35" s="37"/>
      <c r="AG35" s="37"/>
      <c r="AH35" s="37"/>
      <c r="AI35" s="37"/>
      <c r="AJ35" s="38"/>
      <c r="AK35" s="23">
        <f t="shared" si="0"/>
        <v>625.13</v>
      </c>
    </row>
    <row r="36" spans="1:37">
      <c r="A36" s="35">
        <v>5054167183</v>
      </c>
      <c r="B36" s="35" t="s">
        <v>59</v>
      </c>
      <c r="C36" s="35" t="s">
        <v>298</v>
      </c>
      <c r="D36" s="35" t="s">
        <v>71</v>
      </c>
      <c r="E36" s="36">
        <v>56.83</v>
      </c>
      <c r="F36" s="43"/>
      <c r="G36" s="37"/>
      <c r="H36" s="37"/>
      <c r="I36" s="37"/>
      <c r="J36" s="37"/>
      <c r="K36" s="37"/>
      <c r="L36" s="37"/>
      <c r="M36" s="37"/>
      <c r="N36" s="37"/>
      <c r="O36" s="37"/>
      <c r="P36" s="37">
        <v>1</v>
      </c>
      <c r="Q36" s="37">
        <v>1</v>
      </c>
      <c r="R36" s="37">
        <v>1</v>
      </c>
      <c r="S36" s="37">
        <v>1</v>
      </c>
      <c r="T36" s="37">
        <v>1</v>
      </c>
      <c r="U36" s="37">
        <v>1</v>
      </c>
      <c r="V36" s="37">
        <v>1</v>
      </c>
      <c r="W36" s="37">
        <v>1</v>
      </c>
      <c r="X36" s="37">
        <v>1</v>
      </c>
      <c r="Y36" s="37">
        <v>1</v>
      </c>
      <c r="Z36" s="37">
        <v>1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8"/>
      <c r="AK36" s="23">
        <f t="shared" si="0"/>
        <v>625.13</v>
      </c>
    </row>
    <row r="37" spans="1:37">
      <c r="A37" s="35">
        <v>5054167184</v>
      </c>
      <c r="B37" s="35" t="s">
        <v>59</v>
      </c>
      <c r="C37" s="35" t="s">
        <v>301</v>
      </c>
      <c r="D37" s="35" t="s">
        <v>74</v>
      </c>
      <c r="E37" s="36">
        <v>56.83</v>
      </c>
      <c r="F37" s="43"/>
      <c r="G37" s="37"/>
      <c r="H37" s="37">
        <v>1</v>
      </c>
      <c r="I37" s="37">
        <v>1</v>
      </c>
      <c r="J37" s="37">
        <v>1</v>
      </c>
      <c r="K37" s="37">
        <v>1</v>
      </c>
      <c r="L37" s="37">
        <v>1</v>
      </c>
      <c r="M37" s="37">
        <v>1</v>
      </c>
      <c r="N37" s="37">
        <v>1</v>
      </c>
      <c r="O37" s="37">
        <v>1</v>
      </c>
      <c r="P37" s="37">
        <v>1</v>
      </c>
      <c r="Q37" s="37">
        <v>1</v>
      </c>
      <c r="R37" s="37">
        <v>1</v>
      </c>
      <c r="S37" s="37">
        <v>1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8"/>
      <c r="AK37" s="23">
        <f t="shared" si="0"/>
        <v>681.96</v>
      </c>
    </row>
    <row r="38" spans="1:37">
      <c r="A38" s="35">
        <v>5054167185</v>
      </c>
      <c r="B38" s="35" t="s">
        <v>59</v>
      </c>
      <c r="C38" s="35" t="s">
        <v>300</v>
      </c>
      <c r="D38" s="35" t="s">
        <v>73</v>
      </c>
      <c r="E38" s="36">
        <v>56.83</v>
      </c>
      <c r="F38" s="43"/>
      <c r="G38" s="37"/>
      <c r="H38" s="37">
        <v>1</v>
      </c>
      <c r="I38" s="37">
        <v>1</v>
      </c>
      <c r="J38" s="37">
        <v>1</v>
      </c>
      <c r="K38" s="37">
        <v>1</v>
      </c>
      <c r="L38" s="37">
        <v>1</v>
      </c>
      <c r="M38" s="37">
        <v>1</v>
      </c>
      <c r="N38" s="37">
        <v>1</v>
      </c>
      <c r="O38" s="37">
        <v>1</v>
      </c>
      <c r="P38" s="37">
        <v>1</v>
      </c>
      <c r="Q38" s="37">
        <v>1</v>
      </c>
      <c r="R38" s="37">
        <v>1</v>
      </c>
      <c r="S38" s="37">
        <v>1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8"/>
      <c r="AK38" s="23">
        <f t="shared" si="0"/>
        <v>681.96</v>
      </c>
    </row>
    <row r="39" spans="1:37">
      <c r="A39" s="35">
        <v>5054167186</v>
      </c>
      <c r="B39" s="35" t="s">
        <v>10</v>
      </c>
      <c r="C39" s="35" t="s">
        <v>164</v>
      </c>
      <c r="D39" s="35" t="s">
        <v>11</v>
      </c>
      <c r="E39" s="36">
        <v>51.66</v>
      </c>
      <c r="F39" s="43">
        <v>1</v>
      </c>
      <c r="G39" s="37">
        <v>1</v>
      </c>
      <c r="H39" s="37">
        <v>1</v>
      </c>
      <c r="I39" s="37">
        <v>1</v>
      </c>
      <c r="J39" s="37">
        <v>1</v>
      </c>
      <c r="K39" s="37">
        <v>1</v>
      </c>
      <c r="L39" s="37">
        <v>1</v>
      </c>
      <c r="M39" s="37">
        <v>1</v>
      </c>
      <c r="N39" s="37">
        <v>1</v>
      </c>
      <c r="O39" s="37">
        <v>1</v>
      </c>
      <c r="P39" s="37">
        <v>1</v>
      </c>
      <c r="Q39" s="37">
        <v>1</v>
      </c>
      <c r="R39" s="37">
        <v>1</v>
      </c>
      <c r="S39" s="37">
        <v>1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8"/>
      <c r="AK39" s="23">
        <f t="shared" si="0"/>
        <v>723.24</v>
      </c>
    </row>
    <row r="40" spans="1:37">
      <c r="A40" s="35">
        <v>5054167187</v>
      </c>
      <c r="B40" s="35" t="s">
        <v>10</v>
      </c>
      <c r="C40" s="35" t="s">
        <v>206</v>
      </c>
      <c r="D40" s="35" t="s">
        <v>28</v>
      </c>
      <c r="E40" s="36">
        <v>56.83</v>
      </c>
      <c r="F40" s="43"/>
      <c r="G40" s="37"/>
      <c r="H40" s="37"/>
      <c r="I40" s="37"/>
      <c r="J40" s="37"/>
      <c r="K40" s="37"/>
      <c r="L40" s="37"/>
      <c r="M40" s="37"/>
      <c r="N40" s="37"/>
      <c r="O40" s="37"/>
      <c r="P40" s="37">
        <v>1</v>
      </c>
      <c r="Q40" s="37">
        <v>1</v>
      </c>
      <c r="R40" s="37">
        <v>1</v>
      </c>
      <c r="S40" s="37">
        <v>1</v>
      </c>
      <c r="T40" s="37">
        <v>1</v>
      </c>
      <c r="U40" s="37">
        <v>1</v>
      </c>
      <c r="V40" s="37">
        <v>1</v>
      </c>
      <c r="W40" s="37">
        <v>1</v>
      </c>
      <c r="X40" s="37">
        <v>1</v>
      </c>
      <c r="Y40" s="37">
        <v>1</v>
      </c>
      <c r="Z40" s="37">
        <v>1</v>
      </c>
      <c r="AA40" s="37">
        <v>1</v>
      </c>
      <c r="AB40" s="37"/>
      <c r="AC40" s="37"/>
      <c r="AD40" s="37"/>
      <c r="AE40" s="37"/>
      <c r="AF40" s="37"/>
      <c r="AG40" s="37"/>
      <c r="AH40" s="37"/>
      <c r="AI40" s="37"/>
      <c r="AJ40" s="38"/>
      <c r="AK40" s="23">
        <f t="shared" si="0"/>
        <v>681.96</v>
      </c>
    </row>
    <row r="41" spans="1:37">
      <c r="A41" s="35">
        <v>5054167188</v>
      </c>
      <c r="B41" s="35" t="s">
        <v>10</v>
      </c>
      <c r="C41" s="35" t="s">
        <v>207</v>
      </c>
      <c r="D41" s="35" t="s">
        <v>32</v>
      </c>
      <c r="E41" s="36">
        <v>56.83</v>
      </c>
      <c r="F41" s="43"/>
      <c r="G41" s="37"/>
      <c r="H41" s="37"/>
      <c r="I41" s="37"/>
      <c r="J41" s="37"/>
      <c r="K41" s="37"/>
      <c r="L41" s="37"/>
      <c r="M41" s="37"/>
      <c r="N41" s="37"/>
      <c r="O41" s="37"/>
      <c r="P41" s="37">
        <v>1</v>
      </c>
      <c r="Q41" s="37">
        <v>1</v>
      </c>
      <c r="R41" s="37">
        <v>1</v>
      </c>
      <c r="S41" s="37">
        <v>1</v>
      </c>
      <c r="T41" s="37">
        <v>1</v>
      </c>
      <c r="U41" s="37">
        <v>1</v>
      </c>
      <c r="V41" s="37">
        <v>1</v>
      </c>
      <c r="W41" s="37">
        <v>1</v>
      </c>
      <c r="X41" s="37">
        <v>1</v>
      </c>
      <c r="Y41" s="37">
        <v>1</v>
      </c>
      <c r="Z41" s="37">
        <v>1</v>
      </c>
      <c r="AA41" s="37">
        <v>1</v>
      </c>
      <c r="AB41" s="37"/>
      <c r="AC41" s="37"/>
      <c r="AD41" s="37"/>
      <c r="AE41" s="37"/>
      <c r="AF41" s="37"/>
      <c r="AG41" s="37"/>
      <c r="AH41" s="37"/>
      <c r="AI41" s="37"/>
      <c r="AJ41" s="38"/>
      <c r="AK41" s="23">
        <f t="shared" si="0"/>
        <v>681.96</v>
      </c>
    </row>
    <row r="42" spans="1:37">
      <c r="A42" s="35">
        <v>5054167189</v>
      </c>
      <c r="B42" s="35" t="s">
        <v>10</v>
      </c>
      <c r="C42" s="35" t="s">
        <v>209</v>
      </c>
      <c r="D42" s="35" t="s">
        <v>34</v>
      </c>
      <c r="E42" s="36">
        <v>56.83</v>
      </c>
      <c r="F42" s="43"/>
      <c r="G42" s="37"/>
      <c r="H42" s="37">
        <v>1</v>
      </c>
      <c r="I42" s="37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  <c r="R42" s="37">
        <v>1</v>
      </c>
      <c r="S42" s="37">
        <v>1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8"/>
      <c r="AK42" s="23">
        <f t="shared" si="0"/>
        <v>681.96</v>
      </c>
    </row>
    <row r="43" spans="1:37">
      <c r="A43" s="35">
        <v>5054167190</v>
      </c>
      <c r="B43" s="35" t="s">
        <v>10</v>
      </c>
      <c r="C43" s="35" t="s">
        <v>208</v>
      </c>
      <c r="D43" s="35" t="s">
        <v>33</v>
      </c>
      <c r="E43" s="36">
        <v>56.83</v>
      </c>
      <c r="F43" s="43"/>
      <c r="G43" s="37"/>
      <c r="H43" s="37">
        <v>1</v>
      </c>
      <c r="I43" s="37">
        <v>1</v>
      </c>
      <c r="J43" s="37">
        <v>1</v>
      </c>
      <c r="K43" s="37">
        <v>1</v>
      </c>
      <c r="L43" s="37">
        <v>1</v>
      </c>
      <c r="M43" s="37">
        <v>1</v>
      </c>
      <c r="N43" s="37">
        <v>1</v>
      </c>
      <c r="O43" s="37">
        <v>1</v>
      </c>
      <c r="P43" s="37">
        <v>1</v>
      </c>
      <c r="Q43" s="37">
        <v>1</v>
      </c>
      <c r="R43" s="37">
        <v>1</v>
      </c>
      <c r="S43" s="37">
        <v>1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8"/>
      <c r="AK43" s="23">
        <f t="shared" si="0"/>
        <v>681.96</v>
      </c>
    </row>
    <row r="44" spans="1:37">
      <c r="A44" s="35">
        <v>5054167192</v>
      </c>
      <c r="B44" s="35" t="s">
        <v>10</v>
      </c>
      <c r="C44" s="35" t="s">
        <v>215</v>
      </c>
      <c r="D44" s="35" t="s">
        <v>37</v>
      </c>
      <c r="E44" s="36">
        <v>51.66</v>
      </c>
      <c r="F44" s="43"/>
      <c r="G44" s="37"/>
      <c r="H44" s="37">
        <v>1</v>
      </c>
      <c r="I44" s="37">
        <v>1</v>
      </c>
      <c r="J44" s="37">
        <v>1</v>
      </c>
      <c r="K44" s="37">
        <v>1</v>
      </c>
      <c r="L44" s="37">
        <v>1</v>
      </c>
      <c r="M44" s="37">
        <v>1</v>
      </c>
      <c r="N44" s="37">
        <v>1</v>
      </c>
      <c r="O44" s="37">
        <v>1</v>
      </c>
      <c r="P44" s="37">
        <v>1</v>
      </c>
      <c r="Q44" s="37">
        <v>1</v>
      </c>
      <c r="R44" s="37">
        <v>1</v>
      </c>
      <c r="S44" s="37">
        <v>1</v>
      </c>
      <c r="T44" s="37">
        <v>1</v>
      </c>
      <c r="U44" s="37">
        <v>1</v>
      </c>
      <c r="V44" s="37">
        <v>1</v>
      </c>
      <c r="W44" s="37">
        <v>1</v>
      </c>
      <c r="X44" s="37">
        <v>1</v>
      </c>
      <c r="Y44" s="37">
        <v>1</v>
      </c>
      <c r="Z44" s="37">
        <v>1</v>
      </c>
      <c r="AA44" s="37">
        <v>1</v>
      </c>
      <c r="AB44" s="37"/>
      <c r="AC44" s="37"/>
      <c r="AD44" s="37"/>
      <c r="AE44" s="37"/>
      <c r="AF44" s="37"/>
      <c r="AG44" s="37"/>
      <c r="AH44" s="37"/>
      <c r="AI44" s="37"/>
      <c r="AJ44" s="38"/>
      <c r="AK44" s="23">
        <f t="shared" si="0"/>
        <v>1033.1999999999998</v>
      </c>
    </row>
    <row r="45" spans="1:37">
      <c r="A45" s="35">
        <v>5054167193</v>
      </c>
      <c r="B45" s="35" t="s">
        <v>10</v>
      </c>
      <c r="C45" s="35" t="s">
        <v>217</v>
      </c>
      <c r="D45" s="35" t="s">
        <v>9</v>
      </c>
      <c r="E45" s="36">
        <v>51.66</v>
      </c>
      <c r="F45" s="43"/>
      <c r="G45" s="37"/>
      <c r="H45" s="37">
        <v>1</v>
      </c>
      <c r="I45" s="37">
        <v>1</v>
      </c>
      <c r="J45" s="37">
        <v>1</v>
      </c>
      <c r="K45" s="37">
        <v>1</v>
      </c>
      <c r="L45" s="37">
        <v>1</v>
      </c>
      <c r="M45" s="37">
        <v>1</v>
      </c>
      <c r="N45" s="37">
        <v>1</v>
      </c>
      <c r="O45" s="37">
        <v>1</v>
      </c>
      <c r="P45" s="37">
        <v>1</v>
      </c>
      <c r="Q45" s="37">
        <v>1</v>
      </c>
      <c r="R45" s="37">
        <v>1</v>
      </c>
      <c r="S45" s="37">
        <v>1</v>
      </c>
      <c r="T45" s="37">
        <v>1</v>
      </c>
      <c r="U45" s="37">
        <v>1</v>
      </c>
      <c r="V45" s="37">
        <v>1</v>
      </c>
      <c r="W45" s="37">
        <v>1</v>
      </c>
      <c r="X45" s="37">
        <v>1</v>
      </c>
      <c r="Y45" s="37">
        <v>1</v>
      </c>
      <c r="Z45" s="37">
        <v>1</v>
      </c>
      <c r="AA45" s="37">
        <v>1</v>
      </c>
      <c r="AB45" s="37"/>
      <c r="AC45" s="37"/>
      <c r="AD45" s="37"/>
      <c r="AE45" s="37"/>
      <c r="AF45" s="37"/>
      <c r="AG45" s="37"/>
      <c r="AH45" s="37"/>
      <c r="AI45" s="37"/>
      <c r="AJ45" s="38"/>
      <c r="AK45" s="23">
        <f t="shared" si="0"/>
        <v>1033.1999999999998</v>
      </c>
    </row>
    <row r="46" spans="1:37">
      <c r="A46" s="35">
        <v>5054167194</v>
      </c>
      <c r="B46" s="35" t="s">
        <v>10</v>
      </c>
      <c r="C46" s="35" t="s">
        <v>216</v>
      </c>
      <c r="D46" s="35" t="s">
        <v>38</v>
      </c>
      <c r="E46" s="36">
        <v>51.66</v>
      </c>
      <c r="F46" s="43"/>
      <c r="G46" s="37"/>
      <c r="H46" s="37">
        <v>1</v>
      </c>
      <c r="I46" s="37">
        <v>1</v>
      </c>
      <c r="J46" s="37">
        <v>1</v>
      </c>
      <c r="K46" s="37">
        <v>1</v>
      </c>
      <c r="L46" s="37">
        <v>1</v>
      </c>
      <c r="M46" s="37">
        <v>1</v>
      </c>
      <c r="N46" s="37">
        <v>1</v>
      </c>
      <c r="O46" s="37">
        <v>1</v>
      </c>
      <c r="P46" s="37">
        <v>1</v>
      </c>
      <c r="Q46" s="37">
        <v>1</v>
      </c>
      <c r="R46" s="37">
        <v>1</v>
      </c>
      <c r="S46" s="37">
        <v>1</v>
      </c>
      <c r="T46" s="37">
        <v>1</v>
      </c>
      <c r="U46" s="37">
        <v>1</v>
      </c>
      <c r="V46" s="37">
        <v>1</v>
      </c>
      <c r="W46" s="37">
        <v>1</v>
      </c>
      <c r="X46" s="37">
        <v>1</v>
      </c>
      <c r="Y46" s="37">
        <v>1</v>
      </c>
      <c r="Z46" s="37">
        <v>1</v>
      </c>
      <c r="AA46" s="37">
        <v>1</v>
      </c>
      <c r="AB46" s="37"/>
      <c r="AC46" s="37"/>
      <c r="AD46" s="37"/>
      <c r="AE46" s="37"/>
      <c r="AF46" s="37"/>
      <c r="AG46" s="37"/>
      <c r="AH46" s="37"/>
      <c r="AI46" s="37"/>
      <c r="AJ46" s="38"/>
      <c r="AK46" s="23">
        <f t="shared" si="0"/>
        <v>1033.1999999999998</v>
      </c>
    </row>
    <row r="47" spans="1:37">
      <c r="A47" s="35">
        <v>5054167195</v>
      </c>
      <c r="B47" s="35" t="s">
        <v>10</v>
      </c>
      <c r="C47" s="35" t="s">
        <v>213</v>
      </c>
      <c r="D47" s="35" t="s">
        <v>36</v>
      </c>
      <c r="E47" s="36">
        <v>51.66</v>
      </c>
      <c r="F47" s="43"/>
      <c r="G47" s="37"/>
      <c r="H47" s="37">
        <v>1</v>
      </c>
      <c r="I47" s="37">
        <v>1</v>
      </c>
      <c r="J47" s="37">
        <v>1</v>
      </c>
      <c r="K47" s="37">
        <v>1</v>
      </c>
      <c r="L47" s="37">
        <v>1</v>
      </c>
      <c r="M47" s="37">
        <v>1</v>
      </c>
      <c r="N47" s="37">
        <v>1</v>
      </c>
      <c r="O47" s="37">
        <v>1</v>
      </c>
      <c r="P47" s="37">
        <v>1</v>
      </c>
      <c r="Q47" s="37">
        <v>1</v>
      </c>
      <c r="R47" s="37">
        <v>1</v>
      </c>
      <c r="S47" s="37">
        <v>1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8"/>
      <c r="AK47" s="23">
        <f t="shared" si="0"/>
        <v>619.91999999999996</v>
      </c>
    </row>
    <row r="48" spans="1:37">
      <c r="A48" s="35">
        <v>5054167196</v>
      </c>
      <c r="B48" s="35" t="s">
        <v>10</v>
      </c>
      <c r="C48" s="35" t="s">
        <v>212</v>
      </c>
      <c r="D48" s="35" t="s">
        <v>35</v>
      </c>
      <c r="E48" s="36">
        <v>51.66</v>
      </c>
      <c r="F48" s="43"/>
      <c r="G48" s="37"/>
      <c r="H48" s="37">
        <v>1</v>
      </c>
      <c r="I48" s="37">
        <v>1</v>
      </c>
      <c r="J48" s="37">
        <v>1</v>
      </c>
      <c r="K48" s="37">
        <v>1</v>
      </c>
      <c r="L48" s="37">
        <v>1</v>
      </c>
      <c r="M48" s="37">
        <v>1</v>
      </c>
      <c r="N48" s="37">
        <v>1</v>
      </c>
      <c r="O48" s="37">
        <v>1</v>
      </c>
      <c r="P48" s="37">
        <v>1</v>
      </c>
      <c r="Q48" s="37">
        <v>1</v>
      </c>
      <c r="R48" s="37">
        <v>1</v>
      </c>
      <c r="S48" s="37">
        <v>1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8"/>
      <c r="AK48" s="23">
        <f t="shared" si="0"/>
        <v>619.91999999999996</v>
      </c>
    </row>
    <row r="49" spans="1:37">
      <c r="A49" s="35">
        <v>5054167197</v>
      </c>
      <c r="B49" s="35" t="s">
        <v>10</v>
      </c>
      <c r="C49" s="35" t="s">
        <v>211</v>
      </c>
      <c r="D49" s="35" t="s">
        <v>11</v>
      </c>
      <c r="E49" s="36">
        <v>51.66</v>
      </c>
      <c r="F49" s="43"/>
      <c r="G49" s="37"/>
      <c r="H49" s="37">
        <v>1</v>
      </c>
      <c r="I49" s="37">
        <v>1</v>
      </c>
      <c r="J49" s="37">
        <v>1</v>
      </c>
      <c r="K49" s="37">
        <v>1</v>
      </c>
      <c r="L49" s="37">
        <v>1</v>
      </c>
      <c r="M49" s="37">
        <v>1</v>
      </c>
      <c r="N49" s="37">
        <v>1</v>
      </c>
      <c r="O49" s="37">
        <v>1</v>
      </c>
      <c r="P49" s="37">
        <v>1</v>
      </c>
      <c r="Q49" s="37">
        <v>1</v>
      </c>
      <c r="R49" s="37">
        <v>1</v>
      </c>
      <c r="S49" s="37">
        <v>1</v>
      </c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8"/>
      <c r="AK49" s="23">
        <f t="shared" si="0"/>
        <v>619.91999999999996</v>
      </c>
    </row>
    <row r="50" spans="1:37">
      <c r="A50" s="35">
        <v>5054167199</v>
      </c>
      <c r="B50" s="35" t="s">
        <v>10</v>
      </c>
      <c r="C50" s="35" t="s">
        <v>204</v>
      </c>
      <c r="D50" s="35" t="s">
        <v>30</v>
      </c>
      <c r="E50" s="36">
        <v>56.83</v>
      </c>
      <c r="F50" s="43"/>
      <c r="G50" s="37"/>
      <c r="H50" s="37">
        <v>1</v>
      </c>
      <c r="I50" s="37">
        <v>1</v>
      </c>
      <c r="J50" s="37">
        <v>1</v>
      </c>
      <c r="K50" s="37">
        <v>1</v>
      </c>
      <c r="L50" s="37">
        <v>1</v>
      </c>
      <c r="M50" s="37">
        <v>1</v>
      </c>
      <c r="N50" s="37">
        <v>1</v>
      </c>
      <c r="O50" s="37">
        <v>1</v>
      </c>
      <c r="P50" s="37">
        <v>1</v>
      </c>
      <c r="Q50" s="37">
        <v>1</v>
      </c>
      <c r="R50" s="37">
        <v>1</v>
      </c>
      <c r="S50" s="37">
        <v>1</v>
      </c>
      <c r="T50" s="37">
        <v>1</v>
      </c>
      <c r="U50" s="37">
        <v>1</v>
      </c>
      <c r="V50" s="37">
        <v>1</v>
      </c>
      <c r="W50" s="37">
        <v>1</v>
      </c>
      <c r="X50" s="37">
        <v>1</v>
      </c>
      <c r="Y50" s="37">
        <v>1</v>
      </c>
      <c r="Z50" s="37">
        <v>1</v>
      </c>
      <c r="AA50" s="37">
        <v>1</v>
      </c>
      <c r="AB50" s="37"/>
      <c r="AC50" s="37"/>
      <c r="AD50" s="37"/>
      <c r="AE50" s="37"/>
      <c r="AF50" s="37"/>
      <c r="AG50" s="37"/>
      <c r="AH50" s="37"/>
      <c r="AI50" s="37"/>
      <c r="AJ50" s="38"/>
      <c r="AK50" s="23">
        <f t="shared" si="0"/>
        <v>1136.5999999999999</v>
      </c>
    </row>
    <row r="51" spans="1:37">
      <c r="A51" s="35">
        <v>5054167200</v>
      </c>
      <c r="B51" s="35" t="s">
        <v>10</v>
      </c>
      <c r="C51" s="35" t="s">
        <v>205</v>
      </c>
      <c r="D51" s="35" t="s">
        <v>31</v>
      </c>
      <c r="E51" s="36">
        <v>56.83</v>
      </c>
      <c r="F51" s="43"/>
      <c r="G51" s="37"/>
      <c r="H51" s="37">
        <v>1</v>
      </c>
      <c r="I51" s="37">
        <v>1</v>
      </c>
      <c r="J51" s="37">
        <v>1</v>
      </c>
      <c r="K51" s="37">
        <v>1</v>
      </c>
      <c r="L51" s="37">
        <v>1</v>
      </c>
      <c r="M51" s="37">
        <v>1</v>
      </c>
      <c r="N51" s="37">
        <v>1</v>
      </c>
      <c r="O51" s="37">
        <v>1</v>
      </c>
      <c r="P51" s="37">
        <v>1</v>
      </c>
      <c r="Q51" s="37">
        <v>1</v>
      </c>
      <c r="R51" s="37">
        <v>1</v>
      </c>
      <c r="S51" s="37">
        <v>1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8"/>
      <c r="AK51" s="23">
        <f t="shared" si="0"/>
        <v>681.96</v>
      </c>
    </row>
    <row r="52" spans="1:37">
      <c r="A52" s="35">
        <v>5054167202</v>
      </c>
      <c r="B52" s="35" t="s">
        <v>10</v>
      </c>
      <c r="C52" s="35" t="s">
        <v>203</v>
      </c>
      <c r="D52" s="35" t="s">
        <v>29</v>
      </c>
      <c r="E52" s="36">
        <v>51.66</v>
      </c>
      <c r="F52" s="43"/>
      <c r="G52" s="37"/>
      <c r="H52" s="37">
        <v>1</v>
      </c>
      <c r="I52" s="37">
        <v>1</v>
      </c>
      <c r="J52" s="37">
        <v>1</v>
      </c>
      <c r="K52" s="37">
        <v>1</v>
      </c>
      <c r="L52" s="37">
        <v>1</v>
      </c>
      <c r="M52" s="37">
        <v>1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>
        <v>1</v>
      </c>
      <c r="T52" s="37">
        <v>1</v>
      </c>
      <c r="U52" s="37">
        <v>1</v>
      </c>
      <c r="V52" s="37">
        <v>1</v>
      </c>
      <c r="W52" s="37">
        <v>1</v>
      </c>
      <c r="X52" s="37">
        <v>1</v>
      </c>
      <c r="Y52" s="37">
        <v>1</v>
      </c>
      <c r="Z52" s="37">
        <v>1</v>
      </c>
      <c r="AA52" s="37">
        <v>1</v>
      </c>
      <c r="AB52" s="37"/>
      <c r="AC52" s="37"/>
      <c r="AD52" s="37"/>
      <c r="AE52" s="37"/>
      <c r="AF52" s="37"/>
      <c r="AG52" s="37"/>
      <c r="AH52" s="37"/>
      <c r="AI52" s="37"/>
      <c r="AJ52" s="38"/>
      <c r="AK52" s="23">
        <f t="shared" si="0"/>
        <v>1033.1999999999998</v>
      </c>
    </row>
    <row r="53" spans="1:37">
      <c r="A53" s="35">
        <v>5054167203</v>
      </c>
      <c r="B53" s="35" t="s">
        <v>10</v>
      </c>
      <c r="C53" s="35" t="s">
        <v>202</v>
      </c>
      <c r="D53" s="35" t="s">
        <v>24</v>
      </c>
      <c r="E53" s="36">
        <v>51.66</v>
      </c>
      <c r="F53" s="43"/>
      <c r="G53" s="37"/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1</v>
      </c>
      <c r="N53" s="37">
        <v>1</v>
      </c>
      <c r="O53" s="37">
        <v>1</v>
      </c>
      <c r="P53" s="37">
        <v>1</v>
      </c>
      <c r="Q53" s="37">
        <v>1</v>
      </c>
      <c r="R53" s="37">
        <v>1</v>
      </c>
      <c r="S53" s="37">
        <v>1</v>
      </c>
      <c r="T53" s="37">
        <v>1</v>
      </c>
      <c r="U53" s="37">
        <v>1</v>
      </c>
      <c r="V53" s="37">
        <v>1</v>
      </c>
      <c r="W53" s="37">
        <v>1</v>
      </c>
      <c r="X53" s="37">
        <v>1</v>
      </c>
      <c r="Y53" s="37">
        <v>1</v>
      </c>
      <c r="Z53" s="37">
        <v>1</v>
      </c>
      <c r="AA53" s="37">
        <v>1</v>
      </c>
      <c r="AB53" s="37"/>
      <c r="AC53" s="37"/>
      <c r="AD53" s="37"/>
      <c r="AE53" s="37"/>
      <c r="AF53" s="37"/>
      <c r="AG53" s="37"/>
      <c r="AH53" s="37"/>
      <c r="AI53" s="37"/>
      <c r="AJ53" s="38"/>
      <c r="AK53" s="23">
        <f t="shared" si="0"/>
        <v>1033.1999999999998</v>
      </c>
    </row>
    <row r="54" spans="1:37">
      <c r="A54" s="35">
        <v>5054167204</v>
      </c>
      <c r="B54" s="35" t="s">
        <v>10</v>
      </c>
      <c r="C54" s="35" t="s">
        <v>201</v>
      </c>
      <c r="D54" s="35" t="s">
        <v>28</v>
      </c>
      <c r="E54" s="36">
        <v>51.66</v>
      </c>
      <c r="F54" s="43"/>
      <c r="G54" s="37"/>
      <c r="H54" s="37">
        <v>1</v>
      </c>
      <c r="I54" s="37">
        <v>1</v>
      </c>
      <c r="J54" s="37">
        <v>1</v>
      </c>
      <c r="K54" s="37">
        <v>1</v>
      </c>
      <c r="L54" s="37">
        <v>1</v>
      </c>
      <c r="M54" s="37">
        <v>1</v>
      </c>
      <c r="N54" s="37">
        <v>1</v>
      </c>
      <c r="O54" s="37">
        <v>1</v>
      </c>
      <c r="P54" s="37">
        <v>1</v>
      </c>
      <c r="Q54" s="37">
        <v>1</v>
      </c>
      <c r="R54" s="37">
        <v>1</v>
      </c>
      <c r="S54" s="37">
        <v>1</v>
      </c>
      <c r="T54" s="37">
        <v>1</v>
      </c>
      <c r="U54" s="37">
        <v>1</v>
      </c>
      <c r="V54" s="37">
        <v>1</v>
      </c>
      <c r="W54" s="37">
        <v>1</v>
      </c>
      <c r="X54" s="37">
        <v>1</v>
      </c>
      <c r="Y54" s="37">
        <v>1</v>
      </c>
      <c r="Z54" s="37">
        <v>1</v>
      </c>
      <c r="AA54" s="37">
        <v>1</v>
      </c>
      <c r="AB54" s="37"/>
      <c r="AC54" s="37"/>
      <c r="AD54" s="37"/>
      <c r="AE54" s="37"/>
      <c r="AF54" s="37"/>
      <c r="AG54" s="37"/>
      <c r="AH54" s="37"/>
      <c r="AI54" s="37"/>
      <c r="AJ54" s="38"/>
      <c r="AK54" s="23">
        <f t="shared" si="0"/>
        <v>1033.1999999999998</v>
      </c>
    </row>
    <row r="55" spans="1:37">
      <c r="A55" s="35">
        <v>5054167205</v>
      </c>
      <c r="B55" s="35" t="s">
        <v>10</v>
      </c>
      <c r="C55" s="35" t="s">
        <v>197</v>
      </c>
      <c r="D55" s="35" t="s">
        <v>25</v>
      </c>
      <c r="E55" s="36">
        <v>51.66</v>
      </c>
      <c r="F55" s="43"/>
      <c r="G55" s="37"/>
      <c r="H55" s="37">
        <v>1</v>
      </c>
      <c r="I55" s="37">
        <v>1</v>
      </c>
      <c r="J55" s="37">
        <v>1</v>
      </c>
      <c r="K55" s="37">
        <v>1</v>
      </c>
      <c r="L55" s="37">
        <v>1</v>
      </c>
      <c r="M55" s="37">
        <v>1</v>
      </c>
      <c r="N55" s="37">
        <v>1</v>
      </c>
      <c r="O55" s="37">
        <v>1</v>
      </c>
      <c r="P55" s="37">
        <v>1</v>
      </c>
      <c r="Q55" s="37">
        <v>1</v>
      </c>
      <c r="R55" s="37">
        <v>1</v>
      </c>
      <c r="S55" s="37">
        <v>1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8"/>
      <c r="AK55" s="23">
        <f t="shared" si="0"/>
        <v>619.91999999999996</v>
      </c>
    </row>
    <row r="56" spans="1:37">
      <c r="A56" s="35">
        <v>5054167206</v>
      </c>
      <c r="B56" s="35" t="s">
        <v>10</v>
      </c>
      <c r="C56" s="35" t="s">
        <v>199</v>
      </c>
      <c r="D56" s="35" t="s">
        <v>27</v>
      </c>
      <c r="E56" s="36">
        <v>51.66</v>
      </c>
      <c r="F56" s="43"/>
      <c r="G56" s="37"/>
      <c r="H56" s="37">
        <v>1</v>
      </c>
      <c r="I56" s="37">
        <v>1</v>
      </c>
      <c r="J56" s="37">
        <v>1</v>
      </c>
      <c r="K56" s="37">
        <v>1</v>
      </c>
      <c r="L56" s="37">
        <v>1</v>
      </c>
      <c r="M56" s="37">
        <v>1</v>
      </c>
      <c r="N56" s="37">
        <v>1</v>
      </c>
      <c r="O56" s="37">
        <v>1</v>
      </c>
      <c r="P56" s="37">
        <v>1</v>
      </c>
      <c r="Q56" s="37">
        <v>1</v>
      </c>
      <c r="R56" s="37">
        <v>1</v>
      </c>
      <c r="S56" s="37">
        <v>1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8"/>
      <c r="AK56" s="23">
        <f t="shared" si="0"/>
        <v>619.91999999999996</v>
      </c>
    </row>
    <row r="57" spans="1:37">
      <c r="A57" s="35">
        <v>5054167208</v>
      </c>
      <c r="B57" s="35" t="s">
        <v>10</v>
      </c>
      <c r="C57" s="35" t="s">
        <v>198</v>
      </c>
      <c r="D57" s="35" t="s">
        <v>26</v>
      </c>
      <c r="E57" s="36">
        <v>51.66</v>
      </c>
      <c r="F57" s="43"/>
      <c r="G57" s="37"/>
      <c r="H57" s="37">
        <v>1</v>
      </c>
      <c r="I57" s="37">
        <v>1</v>
      </c>
      <c r="J57" s="37">
        <v>1</v>
      </c>
      <c r="K57" s="37">
        <v>1</v>
      </c>
      <c r="L57" s="37">
        <v>1</v>
      </c>
      <c r="M57" s="37">
        <v>1</v>
      </c>
      <c r="N57" s="37">
        <v>1</v>
      </c>
      <c r="O57" s="37">
        <v>1</v>
      </c>
      <c r="P57" s="37">
        <v>1</v>
      </c>
      <c r="Q57" s="37">
        <v>1</v>
      </c>
      <c r="R57" s="37">
        <v>1</v>
      </c>
      <c r="S57" s="37">
        <v>1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8"/>
      <c r="AK57" s="23">
        <f t="shared" si="0"/>
        <v>619.91999999999996</v>
      </c>
    </row>
    <row r="58" spans="1:37">
      <c r="A58" s="35">
        <v>5054167224</v>
      </c>
      <c r="B58" s="35" t="s">
        <v>10</v>
      </c>
      <c r="C58" s="35" t="s">
        <v>163</v>
      </c>
      <c r="D58" s="35" t="s">
        <v>9</v>
      </c>
      <c r="E58" s="36">
        <v>51.66</v>
      </c>
      <c r="F58" s="43"/>
      <c r="G58" s="37"/>
      <c r="H58" s="37">
        <v>1</v>
      </c>
      <c r="I58" s="37">
        <v>1</v>
      </c>
      <c r="J58" s="37">
        <v>1</v>
      </c>
      <c r="K58" s="37">
        <v>1</v>
      </c>
      <c r="L58" s="37">
        <v>1</v>
      </c>
      <c r="M58" s="37">
        <v>1</v>
      </c>
      <c r="N58" s="37">
        <v>1</v>
      </c>
      <c r="O58" s="37">
        <v>1</v>
      </c>
      <c r="P58" s="37">
        <v>1</v>
      </c>
      <c r="Q58" s="37">
        <v>1</v>
      </c>
      <c r="R58" s="37">
        <v>1</v>
      </c>
      <c r="S58" s="37">
        <v>1</v>
      </c>
      <c r="T58" s="37">
        <v>1</v>
      </c>
      <c r="U58" s="37">
        <v>1</v>
      </c>
      <c r="V58" s="37">
        <v>1</v>
      </c>
      <c r="W58" s="37">
        <v>1</v>
      </c>
      <c r="X58" s="37">
        <v>1</v>
      </c>
      <c r="Y58" s="37">
        <v>1</v>
      </c>
      <c r="Z58" s="37">
        <v>1</v>
      </c>
      <c r="AA58" s="37"/>
      <c r="AB58" s="37"/>
      <c r="AC58" s="37"/>
      <c r="AD58" s="37"/>
      <c r="AE58" s="37"/>
      <c r="AF58" s="37"/>
      <c r="AG58" s="37"/>
      <c r="AH58" s="37"/>
      <c r="AI58" s="37"/>
      <c r="AJ58" s="38"/>
      <c r="AK58" s="23">
        <f t="shared" si="0"/>
        <v>981.54</v>
      </c>
    </row>
    <row r="59" spans="1:37">
      <c r="A59" s="35">
        <v>5054167225</v>
      </c>
      <c r="B59" s="35" t="s">
        <v>65</v>
      </c>
      <c r="C59" s="35" t="s">
        <v>247</v>
      </c>
      <c r="D59" s="35" t="s">
        <v>64</v>
      </c>
      <c r="E59" s="36">
        <v>30</v>
      </c>
      <c r="F59" s="43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>
        <v>1</v>
      </c>
      <c r="AJ59" s="38"/>
      <c r="AK59" s="23">
        <f t="shared" si="0"/>
        <v>30</v>
      </c>
    </row>
    <row r="60" spans="1:37">
      <c r="A60" s="35">
        <v>5054167226</v>
      </c>
      <c r="B60" s="35" t="s">
        <v>65</v>
      </c>
      <c r="C60" s="35" t="s">
        <v>248</v>
      </c>
      <c r="D60" s="35" t="s">
        <v>60</v>
      </c>
      <c r="E60" s="36">
        <v>30</v>
      </c>
      <c r="F60" s="43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>
        <v>1</v>
      </c>
      <c r="AJ60" s="38"/>
      <c r="AK60" s="23">
        <f t="shared" si="0"/>
        <v>30</v>
      </c>
    </row>
    <row r="61" spans="1:37">
      <c r="A61" s="35">
        <v>5054167227</v>
      </c>
      <c r="B61" s="35" t="s">
        <v>65</v>
      </c>
      <c r="C61" s="35" t="s">
        <v>278</v>
      </c>
      <c r="D61" s="35" t="s">
        <v>64</v>
      </c>
      <c r="E61" s="36">
        <v>40</v>
      </c>
      <c r="F61" s="43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>
        <v>1</v>
      </c>
      <c r="AJ61" s="38"/>
      <c r="AK61" s="23">
        <f t="shared" si="0"/>
        <v>40</v>
      </c>
    </row>
    <row r="62" spans="1:37">
      <c r="A62" s="35">
        <v>5054167229</v>
      </c>
      <c r="B62" s="35" t="s">
        <v>65</v>
      </c>
      <c r="C62" s="35" t="s">
        <v>259</v>
      </c>
      <c r="D62" s="35" t="s">
        <v>64</v>
      </c>
      <c r="E62" s="36">
        <v>45</v>
      </c>
      <c r="F62" s="43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>
        <v>1</v>
      </c>
      <c r="AJ62" s="38"/>
      <c r="AK62" s="23">
        <f t="shared" si="0"/>
        <v>45</v>
      </c>
    </row>
    <row r="63" spans="1:37">
      <c r="A63" s="35">
        <v>5054167230</v>
      </c>
      <c r="B63" s="35" t="s">
        <v>65</v>
      </c>
      <c r="C63" s="35" t="s">
        <v>264</v>
      </c>
      <c r="D63" s="35" t="s">
        <v>64</v>
      </c>
      <c r="E63" s="36">
        <v>50</v>
      </c>
      <c r="F63" s="43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>
        <v>1</v>
      </c>
      <c r="AJ63" s="38"/>
      <c r="AK63" s="23">
        <f t="shared" si="0"/>
        <v>50</v>
      </c>
    </row>
    <row r="64" spans="1:37">
      <c r="A64" s="35">
        <v>5054167232</v>
      </c>
      <c r="B64" s="35" t="s">
        <v>65</v>
      </c>
      <c r="C64" s="35" t="s">
        <v>294</v>
      </c>
      <c r="D64" s="35" t="s">
        <v>64</v>
      </c>
      <c r="E64" s="36">
        <v>11.5</v>
      </c>
      <c r="F64" s="43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>
        <v>1</v>
      </c>
      <c r="AJ64" s="38"/>
      <c r="AK64" s="23">
        <f t="shared" si="0"/>
        <v>11.5</v>
      </c>
    </row>
    <row r="65" spans="1:37">
      <c r="A65" s="35">
        <v>5054167233</v>
      </c>
      <c r="B65" s="35" t="s">
        <v>65</v>
      </c>
      <c r="C65" s="35" t="s">
        <v>288</v>
      </c>
      <c r="D65" s="35" t="s">
        <v>64</v>
      </c>
      <c r="E65" s="36">
        <v>10</v>
      </c>
      <c r="F65" s="43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>
        <v>1</v>
      </c>
      <c r="AJ65" s="38"/>
      <c r="AK65" s="23">
        <f t="shared" si="0"/>
        <v>10</v>
      </c>
    </row>
    <row r="66" spans="1:37">
      <c r="A66" s="35">
        <v>5054167234</v>
      </c>
      <c r="B66" s="35" t="s">
        <v>65</v>
      </c>
      <c r="C66" s="35" t="s">
        <v>308</v>
      </c>
      <c r="D66" s="35" t="s">
        <v>68</v>
      </c>
      <c r="E66" s="36">
        <v>55</v>
      </c>
      <c r="F66" s="43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>
        <v>1</v>
      </c>
      <c r="AJ66" s="38"/>
      <c r="AK66" s="23">
        <f t="shared" si="0"/>
        <v>55</v>
      </c>
    </row>
    <row r="67" spans="1:37">
      <c r="A67" s="35">
        <v>5054167235</v>
      </c>
      <c r="B67" s="35" t="s">
        <v>65</v>
      </c>
      <c r="C67" s="35" t="s">
        <v>307</v>
      </c>
      <c r="D67" s="35" t="s">
        <v>68</v>
      </c>
      <c r="E67" s="36">
        <v>55</v>
      </c>
      <c r="F67" s="43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>
        <v>1</v>
      </c>
      <c r="AJ67" s="38"/>
      <c r="AK67" s="23">
        <f t="shared" si="0"/>
        <v>55</v>
      </c>
    </row>
    <row r="68" spans="1:37">
      <c r="A68" s="35">
        <v>5054167236</v>
      </c>
      <c r="B68" s="35" t="s">
        <v>65</v>
      </c>
      <c r="C68" s="35" t="s">
        <v>297</v>
      </c>
      <c r="D68" s="35" t="s">
        <v>68</v>
      </c>
      <c r="E68" s="36">
        <v>60</v>
      </c>
      <c r="F68" s="43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>
        <v>1</v>
      </c>
      <c r="AJ68" s="38"/>
      <c r="AK68" s="23">
        <f t="shared" si="0"/>
        <v>60</v>
      </c>
    </row>
    <row r="69" spans="1:37">
      <c r="A69" s="35">
        <v>5054167237</v>
      </c>
      <c r="B69" s="35" t="s">
        <v>65</v>
      </c>
      <c r="C69" s="35" t="s">
        <v>296</v>
      </c>
      <c r="D69" s="35" t="s">
        <v>68</v>
      </c>
      <c r="E69" s="36">
        <v>60</v>
      </c>
      <c r="F69" s="43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>
        <v>1</v>
      </c>
      <c r="AJ69" s="38"/>
      <c r="AK69" s="23">
        <f t="shared" si="0"/>
        <v>60</v>
      </c>
    </row>
    <row r="70" spans="1:37">
      <c r="A70" s="35">
        <v>5054167238</v>
      </c>
      <c r="B70" s="35" t="s">
        <v>65</v>
      </c>
      <c r="C70" s="35" t="s">
        <v>337</v>
      </c>
      <c r="D70" s="35" t="s">
        <v>82</v>
      </c>
      <c r="E70" s="36">
        <v>6</v>
      </c>
      <c r="F70" s="43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>
        <v>1</v>
      </c>
      <c r="AJ70" s="38"/>
      <c r="AK70" s="23">
        <f t="shared" si="0"/>
        <v>6</v>
      </c>
    </row>
    <row r="71" spans="1:37">
      <c r="A71" s="35">
        <v>5054167239</v>
      </c>
      <c r="B71" s="35" t="s">
        <v>65</v>
      </c>
      <c r="C71" s="35" t="s">
        <v>338</v>
      </c>
      <c r="D71" s="35" t="s">
        <v>82</v>
      </c>
      <c r="E71" s="36">
        <v>7.5</v>
      </c>
      <c r="F71" s="43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>
        <v>1</v>
      </c>
      <c r="AJ71" s="38"/>
      <c r="AK71" s="23">
        <f t="shared" si="0"/>
        <v>7.5</v>
      </c>
    </row>
    <row r="72" spans="1:37">
      <c r="A72" s="35">
        <v>5054167240</v>
      </c>
      <c r="B72" s="35" t="s">
        <v>91</v>
      </c>
      <c r="C72" s="35" t="s">
        <v>348</v>
      </c>
      <c r="D72" s="35" t="s">
        <v>90</v>
      </c>
      <c r="E72" s="36">
        <v>6</v>
      </c>
      <c r="F72" s="43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>
        <v>1</v>
      </c>
      <c r="AF72" s="37"/>
      <c r="AG72" s="37"/>
      <c r="AH72" s="37"/>
      <c r="AI72" s="37"/>
      <c r="AJ72" s="38"/>
      <c r="AK72" s="23">
        <f t="shared" si="0"/>
        <v>6</v>
      </c>
    </row>
    <row r="73" spans="1:37">
      <c r="A73" s="35">
        <v>5054167241</v>
      </c>
      <c r="B73" s="35" t="s">
        <v>91</v>
      </c>
      <c r="C73" s="35" t="s">
        <v>349</v>
      </c>
      <c r="D73" s="35" t="s">
        <v>92</v>
      </c>
      <c r="E73" s="36">
        <v>6</v>
      </c>
      <c r="F73" s="43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>
        <v>1</v>
      </c>
      <c r="AF73" s="37"/>
      <c r="AG73" s="37"/>
      <c r="AH73" s="37"/>
      <c r="AI73" s="37"/>
      <c r="AJ73" s="38"/>
      <c r="AK73" s="23">
        <f t="shared" si="0"/>
        <v>6</v>
      </c>
    </row>
    <row r="74" spans="1:37">
      <c r="A74" s="35">
        <v>5054167243</v>
      </c>
      <c r="B74" s="35" t="s">
        <v>63</v>
      </c>
      <c r="C74" s="35" t="s">
        <v>322</v>
      </c>
      <c r="D74" s="35" t="s">
        <v>76</v>
      </c>
      <c r="E74" s="36">
        <v>5</v>
      </c>
      <c r="F74" s="43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>
        <v>1</v>
      </c>
      <c r="AE74" s="37">
        <v>1</v>
      </c>
      <c r="AF74" s="37">
        <v>1</v>
      </c>
      <c r="AG74" s="37"/>
      <c r="AH74" s="37"/>
      <c r="AI74" s="37"/>
      <c r="AJ74" s="38"/>
      <c r="AK74" s="23">
        <f t="shared" si="0"/>
        <v>15</v>
      </c>
    </row>
    <row r="75" spans="1:37">
      <c r="A75" s="35">
        <v>5054167245</v>
      </c>
      <c r="B75" s="35" t="s">
        <v>63</v>
      </c>
      <c r="C75" s="35" t="s">
        <v>326</v>
      </c>
      <c r="D75" s="35" t="s">
        <v>76</v>
      </c>
      <c r="E75" s="36">
        <v>6</v>
      </c>
      <c r="F75" s="43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>
        <v>1</v>
      </c>
      <c r="AE75" s="37">
        <v>1</v>
      </c>
      <c r="AF75" s="37">
        <v>1</v>
      </c>
      <c r="AG75" s="37"/>
      <c r="AH75" s="37"/>
      <c r="AI75" s="37"/>
      <c r="AJ75" s="38"/>
      <c r="AK75" s="23">
        <f t="shared" si="0"/>
        <v>18</v>
      </c>
    </row>
    <row r="76" spans="1:37">
      <c r="A76" s="35">
        <v>5054167247</v>
      </c>
      <c r="B76" s="35" t="s">
        <v>22</v>
      </c>
      <c r="C76" s="35" t="s">
        <v>258</v>
      </c>
      <c r="D76" s="35" t="s">
        <v>60</v>
      </c>
      <c r="E76" s="36">
        <v>75</v>
      </c>
      <c r="F76" s="43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>
        <v>1</v>
      </c>
      <c r="AD76" s="37">
        <v>1</v>
      </c>
      <c r="AE76" s="37">
        <v>1</v>
      </c>
      <c r="AF76" s="37">
        <v>1</v>
      </c>
      <c r="AG76" s="37">
        <v>1</v>
      </c>
      <c r="AH76" s="37"/>
      <c r="AI76" s="37"/>
      <c r="AJ76" s="38"/>
      <c r="AK76" s="23">
        <f t="shared" si="0"/>
        <v>375</v>
      </c>
    </row>
    <row r="77" spans="1:37">
      <c r="A77" s="35">
        <v>5054167248</v>
      </c>
      <c r="B77" s="35" t="s">
        <v>22</v>
      </c>
      <c r="C77" s="35" t="s">
        <v>253</v>
      </c>
      <c r="D77" s="35" t="s">
        <v>60</v>
      </c>
      <c r="E77" s="36">
        <v>35</v>
      </c>
      <c r="F77" s="43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>
        <v>1</v>
      </c>
      <c r="AD77" s="37">
        <v>1</v>
      </c>
      <c r="AE77" s="37">
        <v>1</v>
      </c>
      <c r="AF77" s="37">
        <v>1</v>
      </c>
      <c r="AG77" s="37">
        <v>1</v>
      </c>
      <c r="AH77" s="37"/>
      <c r="AI77" s="37"/>
      <c r="AJ77" s="38"/>
      <c r="AK77" s="23">
        <f t="shared" si="0"/>
        <v>175</v>
      </c>
    </row>
    <row r="78" spans="1:37">
      <c r="A78" s="35">
        <v>5054167249</v>
      </c>
      <c r="B78" s="35" t="s">
        <v>22</v>
      </c>
      <c r="C78" s="35" t="s">
        <v>277</v>
      </c>
      <c r="D78" s="35" t="s">
        <v>60</v>
      </c>
      <c r="E78" s="36">
        <v>32.5</v>
      </c>
      <c r="F78" s="43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>
        <v>1</v>
      </c>
      <c r="AD78" s="37">
        <v>1</v>
      </c>
      <c r="AE78" s="37">
        <v>1</v>
      </c>
      <c r="AF78" s="37">
        <v>1</v>
      </c>
      <c r="AG78" s="37">
        <v>1</v>
      </c>
      <c r="AH78" s="37"/>
      <c r="AI78" s="37"/>
      <c r="AJ78" s="38"/>
      <c r="AK78" s="23">
        <f t="shared" si="0"/>
        <v>162.5</v>
      </c>
    </row>
    <row r="79" spans="1:37">
      <c r="A79" s="35">
        <v>5054167250</v>
      </c>
      <c r="B79" s="35" t="s">
        <v>22</v>
      </c>
      <c r="C79" s="35" t="s">
        <v>271</v>
      </c>
      <c r="D79" s="35" t="s">
        <v>67</v>
      </c>
      <c r="E79" s="36">
        <v>50</v>
      </c>
      <c r="F79" s="43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>
        <v>1</v>
      </c>
      <c r="AD79" s="37">
        <v>1</v>
      </c>
      <c r="AE79" s="37">
        <v>1</v>
      </c>
      <c r="AF79" s="37">
        <v>1</v>
      </c>
      <c r="AG79" s="37">
        <v>1</v>
      </c>
      <c r="AH79" s="37"/>
      <c r="AI79" s="37"/>
      <c r="AJ79" s="38"/>
      <c r="AK79" s="23">
        <f t="shared" ref="AK79:AK142" si="1">SUM(F79:AI79)*E79</f>
        <v>250</v>
      </c>
    </row>
    <row r="80" spans="1:37">
      <c r="A80" s="35">
        <v>5054167256</v>
      </c>
      <c r="B80" s="35" t="s">
        <v>22</v>
      </c>
      <c r="C80" s="35" t="s">
        <v>46</v>
      </c>
      <c r="D80" s="35" t="s">
        <v>43</v>
      </c>
      <c r="E80" s="36">
        <v>27.5</v>
      </c>
      <c r="F80" s="43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>
        <v>1</v>
      </c>
      <c r="AD80" s="37">
        <v>1</v>
      </c>
      <c r="AE80" s="37">
        <v>1</v>
      </c>
      <c r="AF80" s="37">
        <v>1</v>
      </c>
      <c r="AG80" s="37">
        <v>1</v>
      </c>
      <c r="AH80" s="37"/>
      <c r="AI80" s="37"/>
      <c r="AJ80" s="38"/>
      <c r="AK80" s="23">
        <f t="shared" si="1"/>
        <v>137.5</v>
      </c>
    </row>
    <row r="81" spans="1:37">
      <c r="A81" s="35">
        <v>5054167259</v>
      </c>
      <c r="B81" s="35" t="s">
        <v>22</v>
      </c>
      <c r="C81" s="35" t="s">
        <v>56</v>
      </c>
      <c r="D81" s="35" t="s">
        <v>43</v>
      </c>
      <c r="E81" s="36">
        <v>25</v>
      </c>
      <c r="F81" s="43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>
        <v>1</v>
      </c>
      <c r="AD81" s="37">
        <v>1</v>
      </c>
      <c r="AE81" s="37">
        <v>1</v>
      </c>
      <c r="AF81" s="37">
        <v>1</v>
      </c>
      <c r="AG81" s="37">
        <v>1</v>
      </c>
      <c r="AH81" s="37"/>
      <c r="AI81" s="37"/>
      <c r="AJ81" s="38"/>
      <c r="AK81" s="23">
        <f t="shared" si="1"/>
        <v>125</v>
      </c>
    </row>
    <row r="82" spans="1:37">
      <c r="A82" s="35">
        <v>5054167261</v>
      </c>
      <c r="B82" s="35" t="s">
        <v>22</v>
      </c>
      <c r="C82" s="35" t="s">
        <v>55</v>
      </c>
      <c r="D82" s="35" t="s">
        <v>23</v>
      </c>
      <c r="E82" s="36">
        <v>25</v>
      </c>
      <c r="F82" s="43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>
        <v>1</v>
      </c>
      <c r="AD82" s="37">
        <v>1</v>
      </c>
      <c r="AE82" s="37">
        <v>1</v>
      </c>
      <c r="AF82" s="37">
        <v>1</v>
      </c>
      <c r="AG82" s="37">
        <v>1</v>
      </c>
      <c r="AH82" s="37"/>
      <c r="AI82" s="37"/>
      <c r="AJ82" s="38"/>
      <c r="AK82" s="23">
        <f t="shared" si="1"/>
        <v>125</v>
      </c>
    </row>
    <row r="83" spans="1:37">
      <c r="A83" s="35">
        <v>5054167262</v>
      </c>
      <c r="B83" s="35" t="s">
        <v>22</v>
      </c>
      <c r="C83" s="35" t="s">
        <v>54</v>
      </c>
      <c r="D83" s="35" t="s">
        <v>43</v>
      </c>
      <c r="E83" s="36">
        <v>25</v>
      </c>
      <c r="F83" s="43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>
        <v>1</v>
      </c>
      <c r="AD83" s="37">
        <v>1</v>
      </c>
      <c r="AE83" s="37">
        <v>1</v>
      </c>
      <c r="AF83" s="37">
        <v>1</v>
      </c>
      <c r="AG83" s="37">
        <v>1</v>
      </c>
      <c r="AH83" s="37"/>
      <c r="AI83" s="37"/>
      <c r="AJ83" s="38"/>
      <c r="AK83" s="23">
        <f t="shared" si="1"/>
        <v>125</v>
      </c>
    </row>
    <row r="84" spans="1:37">
      <c r="A84" s="35">
        <v>5054167263</v>
      </c>
      <c r="B84" s="35" t="s">
        <v>22</v>
      </c>
      <c r="C84" s="35" t="s">
        <v>47</v>
      </c>
      <c r="D84" s="35" t="s">
        <v>43</v>
      </c>
      <c r="E84" s="36">
        <v>10</v>
      </c>
      <c r="F84" s="43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>
        <v>1</v>
      </c>
      <c r="AD84" s="37">
        <v>1</v>
      </c>
      <c r="AE84" s="37">
        <v>1</v>
      </c>
      <c r="AF84" s="37">
        <v>1</v>
      </c>
      <c r="AG84" s="37">
        <v>1</v>
      </c>
      <c r="AH84" s="37"/>
      <c r="AI84" s="37"/>
      <c r="AJ84" s="38"/>
      <c r="AK84" s="23">
        <f t="shared" si="1"/>
        <v>50</v>
      </c>
    </row>
    <row r="85" spans="1:37">
      <c r="A85" s="35">
        <v>5054167265</v>
      </c>
      <c r="B85" s="35" t="s">
        <v>22</v>
      </c>
      <c r="C85" s="35" t="s">
        <v>48</v>
      </c>
      <c r="D85" s="35" t="s">
        <v>23</v>
      </c>
      <c r="E85" s="36">
        <v>10</v>
      </c>
      <c r="F85" s="43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>
        <v>1</v>
      </c>
      <c r="AD85" s="37">
        <v>1</v>
      </c>
      <c r="AE85" s="37">
        <v>1</v>
      </c>
      <c r="AF85" s="37">
        <v>1</v>
      </c>
      <c r="AG85" s="37">
        <v>1</v>
      </c>
      <c r="AH85" s="37"/>
      <c r="AI85" s="37"/>
      <c r="AJ85" s="38"/>
      <c r="AK85" s="23">
        <f t="shared" si="1"/>
        <v>50</v>
      </c>
    </row>
    <row r="86" spans="1:37">
      <c r="A86" s="35">
        <v>5054167266</v>
      </c>
      <c r="B86" s="35" t="s">
        <v>22</v>
      </c>
      <c r="C86" s="35" t="s">
        <v>39</v>
      </c>
      <c r="D86" s="35" t="s">
        <v>12</v>
      </c>
      <c r="E86" s="36">
        <v>15</v>
      </c>
      <c r="F86" s="43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>
        <v>1</v>
      </c>
      <c r="AD86" s="37">
        <v>1</v>
      </c>
      <c r="AE86" s="37">
        <v>1</v>
      </c>
      <c r="AF86" s="37">
        <v>1</v>
      </c>
      <c r="AG86" s="37">
        <v>1</v>
      </c>
      <c r="AH86" s="37"/>
      <c r="AI86" s="37"/>
      <c r="AJ86" s="38"/>
      <c r="AK86" s="23">
        <f t="shared" si="1"/>
        <v>75</v>
      </c>
    </row>
    <row r="87" spans="1:37">
      <c r="A87" s="35">
        <v>5054167267</v>
      </c>
      <c r="B87" s="35" t="s">
        <v>22</v>
      </c>
      <c r="C87" s="35" t="s">
        <v>44</v>
      </c>
      <c r="D87" s="35" t="s">
        <v>45</v>
      </c>
      <c r="E87" s="36">
        <v>27.5</v>
      </c>
      <c r="F87" s="43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>
        <v>1</v>
      </c>
      <c r="AE87" s="37">
        <v>1</v>
      </c>
      <c r="AF87" s="37">
        <v>1</v>
      </c>
      <c r="AG87" s="37">
        <v>1</v>
      </c>
      <c r="AH87" s="37">
        <v>1</v>
      </c>
      <c r="AI87" s="37"/>
      <c r="AJ87" s="38"/>
      <c r="AK87" s="23">
        <f t="shared" si="1"/>
        <v>137.5</v>
      </c>
    </row>
    <row r="88" spans="1:37">
      <c r="A88" s="35">
        <v>5054167272</v>
      </c>
      <c r="B88" s="35" t="s">
        <v>22</v>
      </c>
      <c r="C88" s="35" t="s">
        <v>53</v>
      </c>
      <c r="D88" s="35" t="s">
        <v>43</v>
      </c>
      <c r="E88" s="36">
        <v>25</v>
      </c>
      <c r="F88" s="43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>
        <v>1</v>
      </c>
      <c r="AE88" s="37">
        <v>1</v>
      </c>
      <c r="AF88" s="37">
        <v>1</v>
      </c>
      <c r="AG88" s="37">
        <v>1</v>
      </c>
      <c r="AH88" s="37">
        <v>1</v>
      </c>
      <c r="AI88" s="37"/>
      <c r="AJ88" s="38"/>
      <c r="AK88" s="23">
        <f t="shared" si="1"/>
        <v>125</v>
      </c>
    </row>
    <row r="89" spans="1:37">
      <c r="A89" s="35">
        <v>5054167273</v>
      </c>
      <c r="B89" s="35" t="s">
        <v>22</v>
      </c>
      <c r="C89" s="35" t="s">
        <v>51</v>
      </c>
      <c r="D89" s="35" t="s">
        <v>52</v>
      </c>
      <c r="E89" s="36">
        <v>25</v>
      </c>
      <c r="F89" s="43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>
        <v>1</v>
      </c>
      <c r="AE89" s="37">
        <v>1</v>
      </c>
      <c r="AF89" s="37">
        <v>1</v>
      </c>
      <c r="AG89" s="37">
        <v>1</v>
      </c>
      <c r="AH89" s="37">
        <v>1</v>
      </c>
      <c r="AI89" s="37"/>
      <c r="AJ89" s="38"/>
      <c r="AK89" s="23">
        <f t="shared" si="1"/>
        <v>125</v>
      </c>
    </row>
    <row r="90" spans="1:37">
      <c r="A90" s="35">
        <v>5054167274</v>
      </c>
      <c r="B90" s="35" t="s">
        <v>22</v>
      </c>
      <c r="C90" s="35" t="s">
        <v>50</v>
      </c>
      <c r="D90" s="35" t="s">
        <v>45</v>
      </c>
      <c r="E90" s="36">
        <v>25</v>
      </c>
      <c r="F90" s="43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>
        <v>1</v>
      </c>
      <c r="AE90" s="37">
        <v>1</v>
      </c>
      <c r="AF90" s="37">
        <v>1</v>
      </c>
      <c r="AG90" s="37">
        <v>1</v>
      </c>
      <c r="AH90" s="37">
        <v>1</v>
      </c>
      <c r="AI90" s="37"/>
      <c r="AJ90" s="38"/>
      <c r="AK90" s="23">
        <f t="shared" si="1"/>
        <v>125</v>
      </c>
    </row>
    <row r="91" spans="1:37">
      <c r="A91" s="35">
        <v>5054167275</v>
      </c>
      <c r="B91" s="35" t="s">
        <v>22</v>
      </c>
      <c r="C91" s="35" t="s">
        <v>49</v>
      </c>
      <c r="D91" s="35" t="s">
        <v>43</v>
      </c>
      <c r="E91" s="36">
        <v>25</v>
      </c>
      <c r="F91" s="43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>
        <v>1</v>
      </c>
      <c r="AE91" s="37">
        <v>1</v>
      </c>
      <c r="AF91" s="37">
        <v>1</v>
      </c>
      <c r="AG91" s="37">
        <v>1</v>
      </c>
      <c r="AH91" s="37">
        <v>1</v>
      </c>
      <c r="AI91" s="37"/>
      <c r="AJ91" s="38"/>
      <c r="AK91" s="23">
        <f t="shared" si="1"/>
        <v>125</v>
      </c>
    </row>
    <row r="92" spans="1:37">
      <c r="A92" s="35">
        <v>5054167276</v>
      </c>
      <c r="B92" s="35" t="s">
        <v>22</v>
      </c>
      <c r="C92" s="35" t="s">
        <v>283</v>
      </c>
      <c r="D92" s="35" t="s">
        <v>70</v>
      </c>
      <c r="E92" s="36">
        <v>65</v>
      </c>
      <c r="F92" s="43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>
        <v>1</v>
      </c>
      <c r="AD92" s="37">
        <v>1</v>
      </c>
      <c r="AE92" s="37">
        <v>1</v>
      </c>
      <c r="AF92" s="37">
        <v>1</v>
      </c>
      <c r="AG92" s="37">
        <v>1</v>
      </c>
      <c r="AH92" s="37"/>
      <c r="AI92" s="37"/>
      <c r="AJ92" s="38"/>
      <c r="AK92" s="23">
        <f t="shared" si="1"/>
        <v>325</v>
      </c>
    </row>
    <row r="93" spans="1:37">
      <c r="A93" s="35">
        <v>5054167280</v>
      </c>
      <c r="B93" s="35" t="s">
        <v>22</v>
      </c>
      <c r="C93" s="35" t="s">
        <v>281</v>
      </c>
      <c r="D93" s="35" t="s">
        <v>12</v>
      </c>
      <c r="E93" s="36">
        <v>45</v>
      </c>
      <c r="F93" s="43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>
        <v>1</v>
      </c>
      <c r="AD93" s="37">
        <v>1</v>
      </c>
      <c r="AE93" s="37">
        <v>1</v>
      </c>
      <c r="AF93" s="37">
        <v>1</v>
      </c>
      <c r="AG93" s="37">
        <v>1</v>
      </c>
      <c r="AH93" s="37"/>
      <c r="AI93" s="37"/>
      <c r="AJ93" s="38"/>
      <c r="AK93" s="23">
        <f t="shared" si="1"/>
        <v>225</v>
      </c>
    </row>
    <row r="94" spans="1:37">
      <c r="A94" s="35">
        <v>5054167281</v>
      </c>
      <c r="B94" s="35" t="s">
        <v>22</v>
      </c>
      <c r="C94" s="35" t="s">
        <v>179</v>
      </c>
      <c r="D94" s="35" t="s">
        <v>20</v>
      </c>
      <c r="E94" s="36">
        <v>22.5</v>
      </c>
      <c r="F94" s="43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>
        <v>1</v>
      </c>
      <c r="AD94" s="37">
        <v>1</v>
      </c>
      <c r="AE94" s="37">
        <v>1</v>
      </c>
      <c r="AF94" s="37">
        <v>1</v>
      </c>
      <c r="AG94" s="37">
        <v>1</v>
      </c>
      <c r="AH94" s="37"/>
      <c r="AI94" s="37"/>
      <c r="AJ94" s="38"/>
      <c r="AK94" s="23">
        <f t="shared" si="1"/>
        <v>112.5</v>
      </c>
    </row>
    <row r="95" spans="1:37">
      <c r="A95" s="35">
        <v>5054167283</v>
      </c>
      <c r="B95" s="35" t="s">
        <v>22</v>
      </c>
      <c r="C95" s="35" t="s">
        <v>180</v>
      </c>
      <c r="D95" s="35" t="s">
        <v>57</v>
      </c>
      <c r="E95" s="36">
        <v>22.5</v>
      </c>
      <c r="F95" s="43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>
        <v>1</v>
      </c>
      <c r="AD95" s="37">
        <v>1</v>
      </c>
      <c r="AE95" s="37">
        <v>1</v>
      </c>
      <c r="AF95" s="37">
        <v>1</v>
      </c>
      <c r="AG95" s="37">
        <v>1</v>
      </c>
      <c r="AH95" s="37"/>
      <c r="AI95" s="37"/>
      <c r="AJ95" s="38"/>
      <c r="AK95" s="23">
        <f t="shared" si="1"/>
        <v>112.5</v>
      </c>
    </row>
    <row r="96" spans="1:37">
      <c r="A96" s="35">
        <v>5054167284</v>
      </c>
      <c r="B96" s="35" t="s">
        <v>13</v>
      </c>
      <c r="C96" s="35" t="s">
        <v>175</v>
      </c>
      <c r="D96" s="35" t="s">
        <v>20</v>
      </c>
      <c r="E96" s="36">
        <v>20</v>
      </c>
      <c r="F96" s="43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>
        <v>1</v>
      </c>
      <c r="AD96" s="37">
        <v>1</v>
      </c>
      <c r="AE96" s="37">
        <v>1</v>
      </c>
      <c r="AF96" s="37">
        <v>1</v>
      </c>
      <c r="AG96" s="37">
        <v>1</v>
      </c>
      <c r="AH96" s="37"/>
      <c r="AI96" s="37"/>
      <c r="AJ96" s="38"/>
      <c r="AK96" s="23">
        <f t="shared" si="1"/>
        <v>100</v>
      </c>
    </row>
    <row r="97" spans="1:37">
      <c r="A97" s="35">
        <v>5054167285</v>
      </c>
      <c r="B97" s="35" t="s">
        <v>13</v>
      </c>
      <c r="C97" s="35" t="s">
        <v>176</v>
      </c>
      <c r="D97" s="35" t="s">
        <v>57</v>
      </c>
      <c r="E97" s="36">
        <v>20</v>
      </c>
      <c r="F97" s="43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>
        <v>1</v>
      </c>
      <c r="AD97" s="37">
        <v>1</v>
      </c>
      <c r="AE97" s="37">
        <v>1</v>
      </c>
      <c r="AF97" s="37">
        <v>1</v>
      </c>
      <c r="AG97" s="37">
        <v>1</v>
      </c>
      <c r="AH97" s="37"/>
      <c r="AI97" s="37"/>
      <c r="AJ97" s="38"/>
      <c r="AK97" s="23">
        <f t="shared" si="1"/>
        <v>100</v>
      </c>
    </row>
    <row r="98" spans="1:37">
      <c r="A98" s="35">
        <v>5054167286</v>
      </c>
      <c r="B98" s="35" t="s">
        <v>13</v>
      </c>
      <c r="C98" s="35" t="s">
        <v>191</v>
      </c>
      <c r="D98" s="35" t="s">
        <v>20</v>
      </c>
      <c r="E98" s="36">
        <v>21</v>
      </c>
      <c r="F98" s="43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>
        <v>1</v>
      </c>
      <c r="AD98" s="37">
        <v>1</v>
      </c>
      <c r="AE98" s="37">
        <v>1</v>
      </c>
      <c r="AF98" s="37">
        <v>1</v>
      </c>
      <c r="AG98" s="37">
        <v>1</v>
      </c>
      <c r="AH98" s="37"/>
      <c r="AI98" s="37"/>
      <c r="AJ98" s="38"/>
      <c r="AK98" s="23">
        <f t="shared" si="1"/>
        <v>105</v>
      </c>
    </row>
    <row r="99" spans="1:37">
      <c r="A99" s="35">
        <v>5054167288</v>
      </c>
      <c r="B99" s="35" t="s">
        <v>13</v>
      </c>
      <c r="C99" s="35" t="s">
        <v>192</v>
      </c>
      <c r="D99" s="35" t="s">
        <v>57</v>
      </c>
      <c r="E99" s="36">
        <v>21</v>
      </c>
      <c r="F99" s="43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>
        <v>1</v>
      </c>
      <c r="AD99" s="37">
        <v>1</v>
      </c>
      <c r="AE99" s="37">
        <v>1</v>
      </c>
      <c r="AF99" s="37">
        <v>1</v>
      </c>
      <c r="AG99" s="37">
        <v>1</v>
      </c>
      <c r="AH99" s="37"/>
      <c r="AI99" s="37"/>
      <c r="AJ99" s="38"/>
      <c r="AK99" s="23">
        <f t="shared" si="1"/>
        <v>105</v>
      </c>
    </row>
    <row r="100" spans="1:37">
      <c r="A100" s="35">
        <v>5054167289</v>
      </c>
      <c r="B100" s="35" t="s">
        <v>13</v>
      </c>
      <c r="C100" s="35" t="s">
        <v>187</v>
      </c>
      <c r="D100" s="35" t="s">
        <v>20</v>
      </c>
      <c r="E100" s="36">
        <v>17.5</v>
      </c>
      <c r="F100" s="43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>
        <v>1</v>
      </c>
      <c r="AD100" s="37">
        <v>1</v>
      </c>
      <c r="AE100" s="37">
        <v>1</v>
      </c>
      <c r="AF100" s="37">
        <v>1</v>
      </c>
      <c r="AG100" s="37">
        <v>1</v>
      </c>
      <c r="AH100" s="37"/>
      <c r="AI100" s="37"/>
      <c r="AJ100" s="38"/>
      <c r="AK100" s="23">
        <f t="shared" si="1"/>
        <v>87.5</v>
      </c>
    </row>
    <row r="101" spans="1:37">
      <c r="A101" s="35">
        <v>5054167290</v>
      </c>
      <c r="B101" s="35" t="s">
        <v>13</v>
      </c>
      <c r="C101" s="35" t="s">
        <v>188</v>
      </c>
      <c r="D101" s="35" t="s">
        <v>57</v>
      </c>
      <c r="E101" s="36">
        <v>17.5</v>
      </c>
      <c r="F101" s="43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>
        <v>1</v>
      </c>
      <c r="AD101" s="37">
        <v>1</v>
      </c>
      <c r="AE101" s="37">
        <v>1</v>
      </c>
      <c r="AF101" s="37">
        <v>1</v>
      </c>
      <c r="AG101" s="37">
        <v>1</v>
      </c>
      <c r="AH101" s="37"/>
      <c r="AI101" s="37"/>
      <c r="AJ101" s="38"/>
      <c r="AK101" s="23">
        <f t="shared" si="1"/>
        <v>87.5</v>
      </c>
    </row>
    <row r="102" spans="1:37">
      <c r="A102" s="35">
        <v>5054167292</v>
      </c>
      <c r="B102" s="35" t="s">
        <v>13</v>
      </c>
      <c r="C102" s="35" t="s">
        <v>184</v>
      </c>
      <c r="D102" s="35" t="s">
        <v>20</v>
      </c>
      <c r="E102" s="36">
        <v>14</v>
      </c>
      <c r="F102" s="43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>
        <v>1</v>
      </c>
      <c r="AD102" s="37">
        <v>1</v>
      </c>
      <c r="AE102" s="37">
        <v>1</v>
      </c>
      <c r="AF102" s="37">
        <v>1</v>
      </c>
      <c r="AG102" s="37">
        <v>1</v>
      </c>
      <c r="AH102" s="37"/>
      <c r="AI102" s="37"/>
      <c r="AJ102" s="38"/>
      <c r="AK102" s="23">
        <f t="shared" si="1"/>
        <v>70</v>
      </c>
    </row>
    <row r="103" spans="1:37">
      <c r="A103" s="35">
        <v>5054167293</v>
      </c>
      <c r="B103" s="35" t="s">
        <v>22</v>
      </c>
      <c r="C103" s="35" t="s">
        <v>285</v>
      </c>
      <c r="D103" s="35" t="s">
        <v>12</v>
      </c>
      <c r="E103" s="36">
        <v>30</v>
      </c>
      <c r="F103" s="43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>
        <v>1</v>
      </c>
      <c r="AD103" s="37">
        <v>1</v>
      </c>
      <c r="AE103" s="37">
        <v>1</v>
      </c>
      <c r="AF103" s="37">
        <v>1</v>
      </c>
      <c r="AG103" s="37">
        <v>1</v>
      </c>
      <c r="AH103" s="37"/>
      <c r="AI103" s="37"/>
      <c r="AJ103" s="38"/>
      <c r="AK103" s="23">
        <f t="shared" si="1"/>
        <v>150</v>
      </c>
    </row>
    <row r="104" spans="1:37">
      <c r="A104" s="35">
        <v>5054167294</v>
      </c>
      <c r="B104" s="35" t="s">
        <v>22</v>
      </c>
      <c r="C104" s="35" t="s">
        <v>273</v>
      </c>
      <c r="D104" s="35" t="s">
        <v>12</v>
      </c>
      <c r="E104" s="36">
        <v>25</v>
      </c>
      <c r="F104" s="43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>
        <v>1</v>
      </c>
      <c r="AD104" s="37">
        <v>1</v>
      </c>
      <c r="AE104" s="37">
        <v>1</v>
      </c>
      <c r="AF104" s="37">
        <v>1</v>
      </c>
      <c r="AG104" s="37">
        <v>1</v>
      </c>
      <c r="AH104" s="37"/>
      <c r="AI104" s="37"/>
      <c r="AJ104" s="38"/>
      <c r="AK104" s="23">
        <f t="shared" si="1"/>
        <v>125</v>
      </c>
    </row>
    <row r="105" spans="1:37">
      <c r="A105" s="35">
        <v>5054167295</v>
      </c>
      <c r="B105" s="35" t="s">
        <v>22</v>
      </c>
      <c r="C105" s="35" t="s">
        <v>287</v>
      </c>
      <c r="D105" s="35" t="s">
        <v>12</v>
      </c>
      <c r="E105" s="36">
        <v>20</v>
      </c>
      <c r="F105" s="43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>
        <v>1</v>
      </c>
      <c r="AD105" s="37">
        <v>1</v>
      </c>
      <c r="AE105" s="37">
        <v>1</v>
      </c>
      <c r="AF105" s="37">
        <v>1</v>
      </c>
      <c r="AG105" s="37">
        <v>1</v>
      </c>
      <c r="AH105" s="37"/>
      <c r="AI105" s="37"/>
      <c r="AJ105" s="38"/>
      <c r="AK105" s="23">
        <f t="shared" si="1"/>
        <v>100</v>
      </c>
    </row>
    <row r="106" spans="1:37">
      <c r="A106" s="35">
        <v>5054167296</v>
      </c>
      <c r="B106" s="35" t="s">
        <v>22</v>
      </c>
      <c r="C106" s="35" t="s">
        <v>314</v>
      </c>
      <c r="D106" s="35" t="s">
        <v>12</v>
      </c>
      <c r="E106" s="36">
        <v>45</v>
      </c>
      <c r="F106" s="43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>
        <v>1</v>
      </c>
      <c r="AD106" s="37">
        <v>1</v>
      </c>
      <c r="AE106" s="37">
        <v>1</v>
      </c>
      <c r="AF106" s="37">
        <v>1</v>
      </c>
      <c r="AG106" s="37">
        <v>1</v>
      </c>
      <c r="AH106" s="37"/>
      <c r="AI106" s="37"/>
      <c r="AJ106" s="38"/>
      <c r="AK106" s="23">
        <f t="shared" si="1"/>
        <v>225</v>
      </c>
    </row>
    <row r="107" spans="1:37">
      <c r="A107" s="35">
        <v>5054167297</v>
      </c>
      <c r="B107" s="35" t="s">
        <v>13</v>
      </c>
      <c r="C107" s="35" t="s">
        <v>279</v>
      </c>
      <c r="D107" s="35" t="s">
        <v>12</v>
      </c>
      <c r="E107" s="36">
        <v>15</v>
      </c>
      <c r="F107" s="43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>
        <v>1</v>
      </c>
      <c r="AD107" s="37">
        <v>1</v>
      </c>
      <c r="AE107" s="37">
        <v>1</v>
      </c>
      <c r="AF107" s="37">
        <v>1</v>
      </c>
      <c r="AG107" s="37">
        <v>1</v>
      </c>
      <c r="AH107" s="37"/>
      <c r="AI107" s="37"/>
      <c r="AJ107" s="38"/>
      <c r="AK107" s="23">
        <f t="shared" si="1"/>
        <v>75</v>
      </c>
    </row>
    <row r="108" spans="1:37">
      <c r="A108" s="35">
        <v>5054167298</v>
      </c>
      <c r="B108" s="35" t="s">
        <v>22</v>
      </c>
      <c r="C108" s="35" t="s">
        <v>282</v>
      </c>
      <c r="D108" s="35" t="s">
        <v>69</v>
      </c>
      <c r="E108" s="36">
        <v>65</v>
      </c>
      <c r="F108" s="43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>
        <v>1</v>
      </c>
      <c r="AD108" s="37">
        <v>1</v>
      </c>
      <c r="AE108" s="37">
        <v>1</v>
      </c>
      <c r="AF108" s="37">
        <v>1</v>
      </c>
      <c r="AG108" s="37">
        <v>1</v>
      </c>
      <c r="AH108" s="37"/>
      <c r="AI108" s="37"/>
      <c r="AJ108" s="38"/>
      <c r="AK108" s="23">
        <f t="shared" si="1"/>
        <v>325</v>
      </c>
    </row>
    <row r="109" spans="1:37">
      <c r="A109" s="35">
        <v>5054167299</v>
      </c>
      <c r="B109" s="35" t="s">
        <v>22</v>
      </c>
      <c r="C109" s="35" t="s">
        <v>318</v>
      </c>
      <c r="D109" s="35" t="s">
        <v>75</v>
      </c>
      <c r="E109" s="36">
        <v>50</v>
      </c>
      <c r="F109" s="43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>
        <v>1</v>
      </c>
      <c r="AD109" s="37">
        <v>1</v>
      </c>
      <c r="AE109" s="37">
        <v>1</v>
      </c>
      <c r="AF109" s="37">
        <v>1</v>
      </c>
      <c r="AG109" s="37">
        <v>1</v>
      </c>
      <c r="AH109" s="37"/>
      <c r="AI109" s="37"/>
      <c r="AJ109" s="38"/>
      <c r="AK109" s="23">
        <f t="shared" si="1"/>
        <v>250</v>
      </c>
    </row>
    <row r="110" spans="1:37">
      <c r="A110" s="35">
        <v>5054167300</v>
      </c>
      <c r="B110" s="35" t="s">
        <v>22</v>
      </c>
      <c r="C110" s="35" t="s">
        <v>280</v>
      </c>
      <c r="D110" s="35" t="s">
        <v>12</v>
      </c>
      <c r="E110" s="36">
        <v>45</v>
      </c>
      <c r="F110" s="43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>
        <v>1</v>
      </c>
      <c r="AD110" s="37">
        <v>1</v>
      </c>
      <c r="AE110" s="37">
        <v>1</v>
      </c>
      <c r="AF110" s="37">
        <v>1</v>
      </c>
      <c r="AG110" s="37">
        <v>1</v>
      </c>
      <c r="AH110" s="37"/>
      <c r="AI110" s="37"/>
      <c r="AJ110" s="38"/>
      <c r="AK110" s="23">
        <f t="shared" si="1"/>
        <v>225</v>
      </c>
    </row>
    <row r="111" spans="1:37">
      <c r="A111" s="35">
        <v>5054167302</v>
      </c>
      <c r="B111" s="35" t="s">
        <v>22</v>
      </c>
      <c r="C111" s="35" t="s">
        <v>317</v>
      </c>
      <c r="D111" s="35" t="s">
        <v>75</v>
      </c>
      <c r="E111" s="36">
        <v>35</v>
      </c>
      <c r="F111" s="43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>
        <v>1</v>
      </c>
      <c r="AD111" s="37">
        <v>1</v>
      </c>
      <c r="AE111" s="37">
        <v>1</v>
      </c>
      <c r="AF111" s="37">
        <v>1</v>
      </c>
      <c r="AG111" s="37">
        <v>1</v>
      </c>
      <c r="AH111" s="37"/>
      <c r="AI111" s="37"/>
      <c r="AJ111" s="38"/>
      <c r="AK111" s="23">
        <f t="shared" si="1"/>
        <v>175</v>
      </c>
    </row>
    <row r="112" spans="1:37">
      <c r="A112" s="35">
        <v>5054167303</v>
      </c>
      <c r="B112" s="35" t="s">
        <v>13</v>
      </c>
      <c r="C112" s="35" t="s">
        <v>177</v>
      </c>
      <c r="D112" s="35" t="s">
        <v>57</v>
      </c>
      <c r="E112" s="36">
        <v>22.5</v>
      </c>
      <c r="F112" s="43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>
        <v>1</v>
      </c>
      <c r="AD112" s="37">
        <v>1</v>
      </c>
      <c r="AE112" s="37">
        <v>1</v>
      </c>
      <c r="AF112" s="37">
        <v>1</v>
      </c>
      <c r="AG112" s="37">
        <v>1</v>
      </c>
      <c r="AH112" s="37"/>
      <c r="AI112" s="37"/>
      <c r="AJ112" s="38"/>
      <c r="AK112" s="23">
        <f t="shared" si="1"/>
        <v>112.5</v>
      </c>
    </row>
    <row r="113" spans="1:37">
      <c r="A113" s="35">
        <v>5054167305</v>
      </c>
      <c r="B113" s="35" t="s">
        <v>13</v>
      </c>
      <c r="C113" s="35" t="s">
        <v>178</v>
      </c>
      <c r="D113" s="35" t="s">
        <v>19</v>
      </c>
      <c r="E113" s="36">
        <v>22.5</v>
      </c>
      <c r="F113" s="43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>
        <v>1</v>
      </c>
      <c r="AD113" s="37">
        <v>1</v>
      </c>
      <c r="AE113" s="37">
        <v>1</v>
      </c>
      <c r="AF113" s="37">
        <v>1</v>
      </c>
      <c r="AG113" s="37">
        <v>1</v>
      </c>
      <c r="AH113" s="37"/>
      <c r="AI113" s="37"/>
      <c r="AJ113" s="38"/>
      <c r="AK113" s="23">
        <f t="shared" si="1"/>
        <v>112.5</v>
      </c>
    </row>
    <row r="114" spans="1:37">
      <c r="A114" s="35">
        <v>5054167306</v>
      </c>
      <c r="B114" s="35" t="s">
        <v>13</v>
      </c>
      <c r="C114" s="35" t="s">
        <v>173</v>
      </c>
      <c r="D114" s="35" t="s">
        <v>57</v>
      </c>
      <c r="E114" s="36">
        <v>20</v>
      </c>
      <c r="F114" s="43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>
        <v>1</v>
      </c>
      <c r="AD114" s="37">
        <v>1</v>
      </c>
      <c r="AE114" s="37">
        <v>1</v>
      </c>
      <c r="AF114" s="37">
        <v>1</v>
      </c>
      <c r="AG114" s="37">
        <v>1</v>
      </c>
      <c r="AH114" s="37"/>
      <c r="AI114" s="37"/>
      <c r="AJ114" s="38"/>
      <c r="AK114" s="23">
        <f t="shared" si="1"/>
        <v>100</v>
      </c>
    </row>
    <row r="115" spans="1:37">
      <c r="A115" s="35">
        <v>5054167307</v>
      </c>
      <c r="B115" s="35" t="s">
        <v>13</v>
      </c>
      <c r="C115" s="35" t="s">
        <v>174</v>
      </c>
      <c r="D115" s="35" t="s">
        <v>19</v>
      </c>
      <c r="E115" s="36">
        <v>20</v>
      </c>
      <c r="F115" s="43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>
        <v>1</v>
      </c>
      <c r="AD115" s="37">
        <v>1</v>
      </c>
      <c r="AE115" s="37">
        <v>1</v>
      </c>
      <c r="AF115" s="37">
        <v>1</v>
      </c>
      <c r="AG115" s="37">
        <v>1</v>
      </c>
      <c r="AH115" s="37"/>
      <c r="AI115" s="37"/>
      <c r="AJ115" s="38"/>
      <c r="AK115" s="23">
        <f t="shared" si="1"/>
        <v>100</v>
      </c>
    </row>
    <row r="116" spans="1:37">
      <c r="A116" s="35">
        <v>5054167308</v>
      </c>
      <c r="B116" s="35" t="s">
        <v>13</v>
      </c>
      <c r="C116" s="35" t="s">
        <v>189</v>
      </c>
      <c r="D116" s="35" t="s">
        <v>57</v>
      </c>
      <c r="E116" s="36">
        <v>21</v>
      </c>
      <c r="F116" s="43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>
        <v>1</v>
      </c>
      <c r="AD116" s="37">
        <v>1</v>
      </c>
      <c r="AE116" s="37">
        <v>1</v>
      </c>
      <c r="AF116" s="37">
        <v>1</v>
      </c>
      <c r="AG116" s="37">
        <v>1</v>
      </c>
      <c r="AH116" s="37"/>
      <c r="AI116" s="37"/>
      <c r="AJ116" s="38"/>
      <c r="AK116" s="23">
        <f t="shared" si="1"/>
        <v>105</v>
      </c>
    </row>
    <row r="117" spans="1:37">
      <c r="A117" s="35">
        <v>5054167310</v>
      </c>
      <c r="B117" s="35" t="s">
        <v>13</v>
      </c>
      <c r="C117" s="35" t="s">
        <v>190</v>
      </c>
      <c r="D117" s="35" t="s">
        <v>19</v>
      </c>
      <c r="E117" s="36">
        <v>21</v>
      </c>
      <c r="F117" s="43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>
        <v>1</v>
      </c>
      <c r="AD117" s="37">
        <v>1</v>
      </c>
      <c r="AE117" s="37">
        <v>1</v>
      </c>
      <c r="AF117" s="37">
        <v>1</v>
      </c>
      <c r="AG117" s="37">
        <v>1</v>
      </c>
      <c r="AH117" s="37"/>
      <c r="AI117" s="37"/>
      <c r="AJ117" s="38"/>
      <c r="AK117" s="23">
        <f t="shared" si="1"/>
        <v>105</v>
      </c>
    </row>
    <row r="118" spans="1:37">
      <c r="A118" s="35">
        <v>5054167311</v>
      </c>
      <c r="B118" s="35" t="s">
        <v>13</v>
      </c>
      <c r="C118" s="35" t="s">
        <v>185</v>
      </c>
      <c r="D118" s="35" t="s">
        <v>57</v>
      </c>
      <c r="E118" s="36">
        <v>17.5</v>
      </c>
      <c r="F118" s="43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>
        <v>1</v>
      </c>
      <c r="AD118" s="37">
        <v>1</v>
      </c>
      <c r="AE118" s="37">
        <v>1</v>
      </c>
      <c r="AF118" s="37">
        <v>1</v>
      </c>
      <c r="AG118" s="37">
        <v>1</v>
      </c>
      <c r="AH118" s="37"/>
      <c r="AI118" s="37"/>
      <c r="AJ118" s="38"/>
      <c r="AK118" s="23">
        <f t="shared" si="1"/>
        <v>87.5</v>
      </c>
    </row>
    <row r="119" spans="1:37">
      <c r="A119" s="35">
        <v>5054167312</v>
      </c>
      <c r="B119" s="35" t="s">
        <v>13</v>
      </c>
      <c r="C119" s="35" t="s">
        <v>186</v>
      </c>
      <c r="D119" s="35" t="s">
        <v>19</v>
      </c>
      <c r="E119" s="36">
        <v>17.5</v>
      </c>
      <c r="F119" s="43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>
        <v>1</v>
      </c>
      <c r="AD119" s="37">
        <v>1</v>
      </c>
      <c r="AE119" s="37">
        <v>1</v>
      </c>
      <c r="AF119" s="37">
        <v>1</v>
      </c>
      <c r="AG119" s="37">
        <v>1</v>
      </c>
      <c r="AH119" s="37"/>
      <c r="AI119" s="37"/>
      <c r="AJ119" s="38"/>
      <c r="AK119" s="23">
        <f t="shared" si="1"/>
        <v>87.5</v>
      </c>
    </row>
    <row r="120" spans="1:37">
      <c r="A120" s="35">
        <v>5054167314</v>
      </c>
      <c r="B120" s="35" t="s">
        <v>22</v>
      </c>
      <c r="C120" s="35" t="s">
        <v>183</v>
      </c>
      <c r="D120" s="35" t="s">
        <v>19</v>
      </c>
      <c r="E120" s="36">
        <v>14</v>
      </c>
      <c r="F120" s="43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>
        <v>1</v>
      </c>
      <c r="AD120" s="37">
        <v>1</v>
      </c>
      <c r="AE120" s="37">
        <v>1</v>
      </c>
      <c r="AF120" s="37">
        <v>1</v>
      </c>
      <c r="AG120" s="37">
        <v>1</v>
      </c>
      <c r="AH120" s="37"/>
      <c r="AI120" s="37"/>
      <c r="AJ120" s="38"/>
      <c r="AK120" s="23">
        <f t="shared" si="1"/>
        <v>70</v>
      </c>
    </row>
    <row r="121" spans="1:37">
      <c r="A121" s="35">
        <v>5054167315</v>
      </c>
      <c r="B121" s="35" t="s">
        <v>22</v>
      </c>
      <c r="C121" s="35" t="s">
        <v>284</v>
      </c>
      <c r="D121" s="35" t="s">
        <v>12</v>
      </c>
      <c r="E121" s="36">
        <v>30</v>
      </c>
      <c r="F121" s="43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>
        <v>1</v>
      </c>
      <c r="AD121" s="37">
        <v>1</v>
      </c>
      <c r="AE121" s="37">
        <v>1</v>
      </c>
      <c r="AF121" s="37">
        <v>1</v>
      </c>
      <c r="AG121" s="37">
        <v>1</v>
      </c>
      <c r="AH121" s="37"/>
      <c r="AI121" s="37"/>
      <c r="AJ121" s="38"/>
      <c r="AK121" s="23">
        <f t="shared" si="1"/>
        <v>150</v>
      </c>
    </row>
    <row r="122" spans="1:37">
      <c r="A122" s="35">
        <v>5054167316</v>
      </c>
      <c r="B122" s="35" t="s">
        <v>22</v>
      </c>
      <c r="C122" s="35" t="s">
        <v>272</v>
      </c>
      <c r="D122" s="35" t="s">
        <v>12</v>
      </c>
      <c r="E122" s="36">
        <v>25</v>
      </c>
      <c r="F122" s="43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>
        <v>1</v>
      </c>
      <c r="AD122" s="37">
        <v>1</v>
      </c>
      <c r="AE122" s="37">
        <v>1</v>
      </c>
      <c r="AF122" s="37">
        <v>1</v>
      </c>
      <c r="AG122" s="37">
        <v>1</v>
      </c>
      <c r="AH122" s="37"/>
      <c r="AI122" s="37"/>
      <c r="AJ122" s="38"/>
      <c r="AK122" s="23">
        <f t="shared" si="1"/>
        <v>125</v>
      </c>
    </row>
    <row r="123" spans="1:37">
      <c r="A123" s="35">
        <v>5054167317</v>
      </c>
      <c r="B123" s="35" t="s">
        <v>22</v>
      </c>
      <c r="C123" s="35" t="s">
        <v>286</v>
      </c>
      <c r="D123" s="35" t="s">
        <v>12</v>
      </c>
      <c r="E123" s="36">
        <v>20</v>
      </c>
      <c r="F123" s="43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>
        <v>1</v>
      </c>
      <c r="AD123" s="37">
        <v>1</v>
      </c>
      <c r="AE123" s="37">
        <v>1</v>
      </c>
      <c r="AF123" s="37">
        <v>1</v>
      </c>
      <c r="AG123" s="37">
        <v>1</v>
      </c>
      <c r="AH123" s="37"/>
      <c r="AI123" s="37"/>
      <c r="AJ123" s="38"/>
      <c r="AK123" s="23">
        <f t="shared" si="1"/>
        <v>100</v>
      </c>
    </row>
    <row r="124" spans="1:37">
      <c r="A124" s="35">
        <v>5054167318</v>
      </c>
      <c r="B124" s="35" t="s">
        <v>22</v>
      </c>
      <c r="C124" s="35" t="s">
        <v>316</v>
      </c>
      <c r="D124" s="35" t="s">
        <v>12</v>
      </c>
      <c r="E124" s="36">
        <v>45</v>
      </c>
      <c r="F124" s="43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>
        <v>1</v>
      </c>
      <c r="AD124" s="37">
        <v>1</v>
      </c>
      <c r="AE124" s="37">
        <v>1</v>
      </c>
      <c r="AF124" s="37">
        <v>1</v>
      </c>
      <c r="AG124" s="37">
        <v>1</v>
      </c>
      <c r="AH124" s="37"/>
      <c r="AI124" s="37"/>
      <c r="AJ124" s="38"/>
      <c r="AK124" s="23">
        <f t="shared" si="1"/>
        <v>225</v>
      </c>
    </row>
    <row r="125" spans="1:37">
      <c r="A125" s="35">
        <v>5054167319</v>
      </c>
      <c r="B125" s="35" t="s">
        <v>22</v>
      </c>
      <c r="C125" s="35" t="s">
        <v>249</v>
      </c>
      <c r="D125" s="35" t="s">
        <v>12</v>
      </c>
      <c r="E125" s="36">
        <v>30</v>
      </c>
      <c r="F125" s="43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>
        <v>1</v>
      </c>
      <c r="AD125" s="37">
        <v>1</v>
      </c>
      <c r="AE125" s="37">
        <v>1</v>
      </c>
      <c r="AF125" s="37">
        <v>1</v>
      </c>
      <c r="AG125" s="37">
        <v>1</v>
      </c>
      <c r="AH125" s="37"/>
      <c r="AI125" s="37"/>
      <c r="AJ125" s="38"/>
      <c r="AK125" s="23">
        <f t="shared" si="1"/>
        <v>150</v>
      </c>
    </row>
    <row r="126" spans="1:37">
      <c r="A126" s="35">
        <v>5054167323</v>
      </c>
      <c r="B126" s="35" t="s">
        <v>22</v>
      </c>
      <c r="C126" s="35" t="s">
        <v>228</v>
      </c>
      <c r="D126" s="35" t="s">
        <v>12</v>
      </c>
      <c r="E126" s="36">
        <v>25</v>
      </c>
      <c r="F126" s="43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>
        <v>1</v>
      </c>
      <c r="AD126" s="37">
        <v>1</v>
      </c>
      <c r="AE126" s="37">
        <v>1</v>
      </c>
      <c r="AF126" s="37">
        <v>1</v>
      </c>
      <c r="AG126" s="37">
        <v>1</v>
      </c>
      <c r="AH126" s="37"/>
      <c r="AI126" s="37"/>
      <c r="AJ126" s="38"/>
      <c r="AK126" s="23">
        <f t="shared" si="1"/>
        <v>125</v>
      </c>
    </row>
    <row r="127" spans="1:37">
      <c r="A127" s="35">
        <v>5054167325</v>
      </c>
      <c r="B127" s="35" t="s">
        <v>22</v>
      </c>
      <c r="C127" s="35" t="s">
        <v>233</v>
      </c>
      <c r="D127" s="35" t="s">
        <v>12</v>
      </c>
      <c r="E127" s="36">
        <v>20</v>
      </c>
      <c r="F127" s="43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>
        <v>1</v>
      </c>
      <c r="AD127" s="37">
        <v>1</v>
      </c>
      <c r="AE127" s="37">
        <v>1</v>
      </c>
      <c r="AF127" s="37">
        <v>1</v>
      </c>
      <c r="AG127" s="37">
        <v>1</v>
      </c>
      <c r="AH127" s="37"/>
      <c r="AI127" s="37"/>
      <c r="AJ127" s="38"/>
      <c r="AK127" s="23">
        <f t="shared" si="1"/>
        <v>100</v>
      </c>
    </row>
    <row r="128" spans="1:37">
      <c r="A128" s="35">
        <v>5054167330</v>
      </c>
      <c r="B128" s="35" t="s">
        <v>22</v>
      </c>
      <c r="C128" s="35" t="s">
        <v>40</v>
      </c>
      <c r="D128" s="35" t="s">
        <v>41</v>
      </c>
      <c r="E128" s="36">
        <v>27.5</v>
      </c>
      <c r="F128" s="43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>
        <v>1</v>
      </c>
      <c r="AE128" s="37">
        <v>1</v>
      </c>
      <c r="AF128" s="37">
        <v>1</v>
      </c>
      <c r="AG128" s="37">
        <v>1</v>
      </c>
      <c r="AH128" s="37">
        <v>1</v>
      </c>
      <c r="AI128" s="37"/>
      <c r="AJ128" s="38"/>
      <c r="AK128" s="23">
        <f t="shared" si="1"/>
        <v>137.5</v>
      </c>
    </row>
    <row r="129" spans="1:37">
      <c r="A129" s="35">
        <v>5054167337</v>
      </c>
      <c r="B129" s="35" t="s">
        <v>63</v>
      </c>
      <c r="C129" s="35" t="s">
        <v>246</v>
      </c>
      <c r="D129" s="35" t="s">
        <v>62</v>
      </c>
      <c r="E129" s="36">
        <v>7</v>
      </c>
      <c r="F129" s="43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>
        <v>1</v>
      </c>
      <c r="AE129" s="37">
        <v>1</v>
      </c>
      <c r="AF129" s="37">
        <v>1</v>
      </c>
      <c r="AG129" s="37"/>
      <c r="AH129" s="37"/>
      <c r="AI129" s="37"/>
      <c r="AJ129" s="38"/>
      <c r="AK129" s="23">
        <f t="shared" si="1"/>
        <v>21</v>
      </c>
    </row>
    <row r="130" spans="1:37">
      <c r="A130" s="35">
        <v>5050973597</v>
      </c>
      <c r="B130" s="35" t="s">
        <v>65</v>
      </c>
      <c r="C130" s="35" t="s">
        <v>160</v>
      </c>
      <c r="D130" s="35" t="s">
        <v>89</v>
      </c>
      <c r="E130" s="36">
        <v>10</v>
      </c>
      <c r="F130" s="43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>
        <v>1</v>
      </c>
      <c r="AJ130" s="38"/>
      <c r="AK130" s="23">
        <f t="shared" si="1"/>
        <v>10</v>
      </c>
    </row>
    <row r="131" spans="1:37">
      <c r="A131" s="35">
        <v>5050973507</v>
      </c>
      <c r="B131" s="35" t="s">
        <v>107</v>
      </c>
      <c r="C131" s="35" t="s">
        <v>105</v>
      </c>
      <c r="D131" s="35" t="s">
        <v>106</v>
      </c>
      <c r="E131" s="36">
        <v>4</v>
      </c>
      <c r="F131" s="43"/>
      <c r="G131" s="37"/>
      <c r="H131" s="37"/>
      <c r="I131" s="37"/>
      <c r="J131" s="37">
        <v>1</v>
      </c>
      <c r="K131" s="37"/>
      <c r="L131" s="37">
        <v>1</v>
      </c>
      <c r="M131" s="37"/>
      <c r="N131" s="37">
        <v>1</v>
      </c>
      <c r="O131" s="37"/>
      <c r="P131" s="37">
        <v>1</v>
      </c>
      <c r="Q131" s="37"/>
      <c r="R131" s="37">
        <v>1</v>
      </c>
      <c r="S131" s="37"/>
      <c r="T131" s="37">
        <v>1</v>
      </c>
      <c r="U131" s="37"/>
      <c r="V131" s="37">
        <v>1</v>
      </c>
      <c r="W131" s="37"/>
      <c r="X131" s="37">
        <v>1</v>
      </c>
      <c r="Y131" s="37"/>
      <c r="Z131" s="37">
        <v>1</v>
      </c>
      <c r="AA131" s="37"/>
      <c r="AB131" s="37"/>
      <c r="AC131" s="37"/>
      <c r="AD131" s="37"/>
      <c r="AE131" s="37"/>
      <c r="AF131" s="37"/>
      <c r="AG131" s="37"/>
      <c r="AH131" s="37"/>
      <c r="AI131" s="37"/>
      <c r="AJ131" s="38"/>
      <c r="AK131" s="23">
        <f t="shared" si="1"/>
        <v>36</v>
      </c>
    </row>
    <row r="132" spans="1:37">
      <c r="A132" s="35">
        <v>5050973910</v>
      </c>
      <c r="B132" s="35" t="s">
        <v>109</v>
      </c>
      <c r="C132" s="35" t="s">
        <v>108</v>
      </c>
      <c r="D132" s="35" t="s">
        <v>68</v>
      </c>
      <c r="E132" s="36">
        <v>4</v>
      </c>
      <c r="F132" s="43"/>
      <c r="G132" s="37"/>
      <c r="H132" s="37"/>
      <c r="I132" s="37"/>
      <c r="J132" s="37">
        <v>1</v>
      </c>
      <c r="K132" s="37"/>
      <c r="L132" s="37">
        <v>1</v>
      </c>
      <c r="M132" s="37"/>
      <c r="N132" s="37">
        <v>1</v>
      </c>
      <c r="O132" s="37"/>
      <c r="P132" s="37">
        <v>1</v>
      </c>
      <c r="Q132" s="37"/>
      <c r="R132" s="37">
        <v>1</v>
      </c>
      <c r="S132" s="37"/>
      <c r="T132" s="37">
        <v>1</v>
      </c>
      <c r="U132" s="37"/>
      <c r="V132" s="37">
        <v>1</v>
      </c>
      <c r="W132" s="37"/>
      <c r="X132" s="37">
        <v>1</v>
      </c>
      <c r="Y132" s="37"/>
      <c r="Z132" s="37">
        <v>1</v>
      </c>
      <c r="AA132" s="37"/>
      <c r="AB132" s="37"/>
      <c r="AC132" s="37"/>
      <c r="AD132" s="37"/>
      <c r="AE132" s="37"/>
      <c r="AF132" s="37"/>
      <c r="AG132" s="37"/>
      <c r="AH132" s="37"/>
      <c r="AI132" s="37"/>
      <c r="AJ132" s="38"/>
      <c r="AK132" s="23">
        <f t="shared" si="1"/>
        <v>36</v>
      </c>
    </row>
    <row r="133" spans="1:37">
      <c r="A133" s="35">
        <v>5050973508</v>
      </c>
      <c r="B133" s="35" t="s">
        <v>107</v>
      </c>
      <c r="C133" s="35" t="s">
        <v>110</v>
      </c>
      <c r="D133" s="35" t="s">
        <v>111</v>
      </c>
      <c r="E133" s="36">
        <v>4</v>
      </c>
      <c r="F133" s="43"/>
      <c r="G133" s="37"/>
      <c r="H133" s="37"/>
      <c r="I133" s="37"/>
      <c r="J133" s="37">
        <v>1</v>
      </c>
      <c r="K133" s="37"/>
      <c r="L133" s="37">
        <v>1</v>
      </c>
      <c r="M133" s="37"/>
      <c r="N133" s="37">
        <v>1</v>
      </c>
      <c r="O133" s="37"/>
      <c r="P133" s="37">
        <v>1</v>
      </c>
      <c r="Q133" s="37"/>
      <c r="R133" s="37">
        <v>1</v>
      </c>
      <c r="S133" s="37"/>
      <c r="T133" s="37">
        <v>1</v>
      </c>
      <c r="U133" s="37"/>
      <c r="V133" s="37">
        <v>1</v>
      </c>
      <c r="W133" s="37"/>
      <c r="X133" s="37">
        <v>1</v>
      </c>
      <c r="Y133" s="37"/>
      <c r="Z133" s="37">
        <v>1</v>
      </c>
      <c r="AA133" s="37"/>
      <c r="AB133" s="37"/>
      <c r="AC133" s="37"/>
      <c r="AD133" s="37"/>
      <c r="AE133" s="37"/>
      <c r="AF133" s="37"/>
      <c r="AG133" s="37"/>
      <c r="AH133" s="37"/>
      <c r="AI133" s="37"/>
      <c r="AJ133" s="38"/>
      <c r="AK133" s="23">
        <f t="shared" si="1"/>
        <v>36</v>
      </c>
    </row>
    <row r="134" spans="1:37">
      <c r="A134" s="35">
        <v>5050973911</v>
      </c>
      <c r="B134" s="35" t="s">
        <v>109</v>
      </c>
      <c r="C134" s="35" t="s">
        <v>112</v>
      </c>
      <c r="D134" s="35" t="s">
        <v>113</v>
      </c>
      <c r="E134" s="36">
        <v>4</v>
      </c>
      <c r="F134" s="43"/>
      <c r="G134" s="37"/>
      <c r="H134" s="37"/>
      <c r="I134" s="37"/>
      <c r="J134" s="37">
        <v>1</v>
      </c>
      <c r="K134" s="37"/>
      <c r="L134" s="37">
        <v>1</v>
      </c>
      <c r="M134" s="37"/>
      <c r="N134" s="37">
        <v>1</v>
      </c>
      <c r="O134" s="37"/>
      <c r="P134" s="37">
        <v>1</v>
      </c>
      <c r="Q134" s="37"/>
      <c r="R134" s="37">
        <v>1</v>
      </c>
      <c r="S134" s="37"/>
      <c r="T134" s="37">
        <v>1</v>
      </c>
      <c r="U134" s="37"/>
      <c r="V134" s="37">
        <v>1</v>
      </c>
      <c r="W134" s="37"/>
      <c r="X134" s="37">
        <v>1</v>
      </c>
      <c r="Y134" s="37"/>
      <c r="Z134" s="37">
        <v>1</v>
      </c>
      <c r="AA134" s="37"/>
      <c r="AB134" s="37"/>
      <c r="AC134" s="37"/>
      <c r="AD134" s="37"/>
      <c r="AE134" s="37"/>
      <c r="AF134" s="37"/>
      <c r="AG134" s="37"/>
      <c r="AH134" s="37"/>
      <c r="AI134" s="37"/>
      <c r="AJ134" s="38"/>
      <c r="AK134" s="23">
        <f t="shared" si="1"/>
        <v>36</v>
      </c>
    </row>
    <row r="135" spans="1:37">
      <c r="A135" s="35">
        <v>5050973815</v>
      </c>
      <c r="B135" s="35" t="s">
        <v>115</v>
      </c>
      <c r="C135" s="35" t="s">
        <v>161</v>
      </c>
      <c r="D135" s="35" t="s">
        <v>114</v>
      </c>
      <c r="E135" s="36">
        <v>12.5</v>
      </c>
      <c r="F135" s="43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>
        <v>1</v>
      </c>
      <c r="AF135" s="37"/>
      <c r="AG135" s="37"/>
      <c r="AH135" s="37"/>
      <c r="AI135" s="37"/>
      <c r="AJ135" s="38"/>
      <c r="AK135" s="23">
        <f t="shared" si="1"/>
        <v>12.5</v>
      </c>
    </row>
    <row r="136" spans="1:37">
      <c r="A136" s="35">
        <v>5050973932</v>
      </c>
      <c r="B136" s="35" t="s">
        <v>59</v>
      </c>
      <c r="C136" s="35" t="s">
        <v>162</v>
      </c>
      <c r="D136" s="35" t="s">
        <v>106</v>
      </c>
      <c r="E136" s="36">
        <v>49.08</v>
      </c>
      <c r="F136" s="43"/>
      <c r="G136" s="37"/>
      <c r="H136" s="37"/>
      <c r="I136" s="37"/>
      <c r="J136" s="37">
        <v>1</v>
      </c>
      <c r="K136" s="37">
        <v>1</v>
      </c>
      <c r="L136" s="37">
        <v>1</v>
      </c>
      <c r="M136" s="37">
        <v>1</v>
      </c>
      <c r="N136" s="37">
        <v>1</v>
      </c>
      <c r="O136" s="37">
        <v>1</v>
      </c>
      <c r="P136" s="37">
        <v>1</v>
      </c>
      <c r="Q136" s="37">
        <v>1</v>
      </c>
      <c r="R136" s="37">
        <v>1</v>
      </c>
      <c r="S136" s="37">
        <v>1</v>
      </c>
      <c r="T136" s="37">
        <v>1</v>
      </c>
      <c r="U136" s="37">
        <v>1</v>
      </c>
      <c r="V136" s="37">
        <v>1</v>
      </c>
      <c r="W136" s="37">
        <v>1</v>
      </c>
      <c r="X136" s="37">
        <v>1</v>
      </c>
      <c r="Y136" s="37">
        <v>1</v>
      </c>
      <c r="Z136" s="37">
        <v>1</v>
      </c>
      <c r="AA136" s="37"/>
      <c r="AB136" s="37"/>
      <c r="AC136" s="37"/>
      <c r="AD136" s="37"/>
      <c r="AE136" s="37"/>
      <c r="AF136" s="37"/>
      <c r="AG136" s="37"/>
      <c r="AH136" s="37"/>
      <c r="AI136" s="37"/>
      <c r="AJ136" s="38"/>
      <c r="AK136" s="23">
        <f t="shared" si="1"/>
        <v>834.36</v>
      </c>
    </row>
    <row r="137" spans="1:37">
      <c r="A137" s="35">
        <v>5050973961</v>
      </c>
      <c r="B137" s="35" t="s">
        <v>13</v>
      </c>
      <c r="C137" s="35" t="s">
        <v>166</v>
      </c>
      <c r="D137" s="35" t="s">
        <v>116</v>
      </c>
      <c r="E137" s="36">
        <v>25</v>
      </c>
      <c r="F137" s="43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>
        <v>1</v>
      </c>
      <c r="AD137" s="37">
        <v>1</v>
      </c>
      <c r="AE137" s="37">
        <v>1</v>
      </c>
      <c r="AF137" s="37">
        <v>1</v>
      </c>
      <c r="AG137" s="37">
        <v>1</v>
      </c>
      <c r="AH137" s="37"/>
      <c r="AI137" s="37"/>
      <c r="AJ137" s="38"/>
      <c r="AK137" s="23">
        <f t="shared" si="1"/>
        <v>125</v>
      </c>
    </row>
    <row r="138" spans="1:37">
      <c r="A138" s="35">
        <v>5050973973</v>
      </c>
      <c r="B138" s="35" t="s">
        <v>13</v>
      </c>
      <c r="C138" s="35" t="s">
        <v>167</v>
      </c>
      <c r="D138" s="35" t="s">
        <v>117</v>
      </c>
      <c r="E138" s="36">
        <v>27.5</v>
      </c>
      <c r="F138" s="43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>
        <v>1</v>
      </c>
      <c r="AD138" s="37">
        <v>1</v>
      </c>
      <c r="AE138" s="37">
        <v>1</v>
      </c>
      <c r="AF138" s="37">
        <v>1</v>
      </c>
      <c r="AG138" s="37">
        <v>1</v>
      </c>
      <c r="AH138" s="37"/>
      <c r="AI138" s="37"/>
      <c r="AJ138" s="38"/>
      <c r="AK138" s="23">
        <f t="shared" si="1"/>
        <v>137.5</v>
      </c>
    </row>
    <row r="139" spans="1:37">
      <c r="A139" s="35">
        <v>5050973974</v>
      </c>
      <c r="B139" s="35" t="s">
        <v>13</v>
      </c>
      <c r="C139" s="35" t="s">
        <v>168</v>
      </c>
      <c r="D139" s="35" t="s">
        <v>118</v>
      </c>
      <c r="E139" s="36">
        <v>27.5</v>
      </c>
      <c r="F139" s="43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>
        <v>1</v>
      </c>
      <c r="AD139" s="37">
        <v>1</v>
      </c>
      <c r="AE139" s="37">
        <v>1</v>
      </c>
      <c r="AF139" s="37">
        <v>1</v>
      </c>
      <c r="AG139" s="37">
        <v>1</v>
      </c>
      <c r="AH139" s="37"/>
      <c r="AI139" s="37"/>
      <c r="AJ139" s="38"/>
      <c r="AK139" s="23">
        <f t="shared" si="1"/>
        <v>137.5</v>
      </c>
    </row>
    <row r="140" spans="1:37">
      <c r="A140" s="35">
        <v>5050973958</v>
      </c>
      <c r="B140" s="35" t="s">
        <v>13</v>
      </c>
      <c r="C140" s="35" t="s">
        <v>170</v>
      </c>
      <c r="D140" s="35" t="s">
        <v>116</v>
      </c>
      <c r="E140" s="36">
        <v>27.5</v>
      </c>
      <c r="F140" s="43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>
        <v>1</v>
      </c>
      <c r="AD140" s="37">
        <v>1</v>
      </c>
      <c r="AE140" s="37">
        <v>1</v>
      </c>
      <c r="AF140" s="37">
        <v>1</v>
      </c>
      <c r="AG140" s="37">
        <v>1</v>
      </c>
      <c r="AH140" s="37"/>
      <c r="AI140" s="37"/>
      <c r="AJ140" s="38"/>
      <c r="AK140" s="23">
        <f t="shared" si="1"/>
        <v>137.5</v>
      </c>
    </row>
    <row r="141" spans="1:37">
      <c r="A141" s="35">
        <v>5050973976</v>
      </c>
      <c r="B141" s="35" t="s">
        <v>13</v>
      </c>
      <c r="C141" s="35" t="s">
        <v>171</v>
      </c>
      <c r="D141" s="35" t="s">
        <v>117</v>
      </c>
      <c r="E141" s="36">
        <v>25</v>
      </c>
      <c r="F141" s="43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>
        <v>1</v>
      </c>
      <c r="AD141" s="37">
        <v>1</v>
      </c>
      <c r="AE141" s="37">
        <v>1</v>
      </c>
      <c r="AF141" s="37">
        <v>1</v>
      </c>
      <c r="AG141" s="37">
        <v>1</v>
      </c>
      <c r="AH141" s="37"/>
      <c r="AI141" s="37"/>
      <c r="AJ141" s="38"/>
      <c r="AK141" s="23">
        <f t="shared" si="1"/>
        <v>125</v>
      </c>
    </row>
    <row r="142" spans="1:37">
      <c r="A142" s="35">
        <v>5050973977</v>
      </c>
      <c r="B142" s="35" t="s">
        <v>13</v>
      </c>
      <c r="C142" s="35" t="s">
        <v>172</v>
      </c>
      <c r="D142" s="35" t="s">
        <v>119</v>
      </c>
      <c r="E142" s="36">
        <v>25</v>
      </c>
      <c r="F142" s="43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>
        <v>1</v>
      </c>
      <c r="AD142" s="37">
        <v>1</v>
      </c>
      <c r="AE142" s="37">
        <v>1</v>
      </c>
      <c r="AF142" s="37">
        <v>1</v>
      </c>
      <c r="AG142" s="37">
        <v>1</v>
      </c>
      <c r="AH142" s="37"/>
      <c r="AI142" s="37"/>
      <c r="AJ142" s="38"/>
      <c r="AK142" s="23">
        <f t="shared" si="1"/>
        <v>125</v>
      </c>
    </row>
    <row r="143" spans="1:37">
      <c r="A143" s="35">
        <v>5050973999</v>
      </c>
      <c r="B143" s="35" t="s">
        <v>13</v>
      </c>
      <c r="C143" s="35" t="s">
        <v>181</v>
      </c>
      <c r="D143" s="35" t="s">
        <v>12</v>
      </c>
      <c r="E143" s="36">
        <v>10</v>
      </c>
      <c r="F143" s="43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>
        <v>1</v>
      </c>
      <c r="AE143" s="37">
        <v>1</v>
      </c>
      <c r="AF143" s="37">
        <v>1</v>
      </c>
      <c r="AG143" s="37"/>
      <c r="AH143" s="37"/>
      <c r="AI143" s="37"/>
      <c r="AJ143" s="38"/>
      <c r="AK143" s="23">
        <f t="shared" ref="AK143:AK206" si="2">SUM(F143:AI143)*E143</f>
        <v>30</v>
      </c>
    </row>
    <row r="144" spans="1:37">
      <c r="A144" s="35">
        <v>5050973820</v>
      </c>
      <c r="B144" s="35" t="s">
        <v>65</v>
      </c>
      <c r="C144" s="35" t="s">
        <v>193</v>
      </c>
      <c r="D144" s="35" t="s">
        <v>82</v>
      </c>
      <c r="E144" s="36">
        <v>2.5</v>
      </c>
      <c r="F144" s="43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>
        <v>1</v>
      </c>
      <c r="AJ144" s="38"/>
      <c r="AK144" s="23">
        <f t="shared" si="2"/>
        <v>2.5</v>
      </c>
    </row>
    <row r="145" spans="1:37">
      <c r="A145" s="35">
        <v>5050973949</v>
      </c>
      <c r="B145" s="35" t="s">
        <v>63</v>
      </c>
      <c r="C145" s="35" t="s">
        <v>120</v>
      </c>
      <c r="D145" s="35" t="s">
        <v>61</v>
      </c>
      <c r="E145" s="36">
        <v>7.5</v>
      </c>
      <c r="F145" s="43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>
        <v>1</v>
      </c>
      <c r="AE145" s="37">
        <v>1</v>
      </c>
      <c r="AF145" s="37">
        <v>1</v>
      </c>
      <c r="AG145" s="37"/>
      <c r="AH145" s="37"/>
      <c r="AI145" s="37"/>
      <c r="AJ145" s="38"/>
      <c r="AK145" s="23">
        <f t="shared" si="2"/>
        <v>22.5</v>
      </c>
    </row>
    <row r="146" spans="1:37">
      <c r="A146" s="35">
        <v>5050973939</v>
      </c>
      <c r="B146" s="35" t="s">
        <v>65</v>
      </c>
      <c r="C146" s="35" t="s">
        <v>121</v>
      </c>
      <c r="D146" s="35" t="s">
        <v>68</v>
      </c>
      <c r="E146" s="36">
        <v>37.5</v>
      </c>
      <c r="F146" s="43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>
        <v>1</v>
      </c>
      <c r="AJ146" s="38"/>
      <c r="AK146" s="23">
        <f t="shared" si="2"/>
        <v>37.5</v>
      </c>
    </row>
    <row r="147" spans="1:37">
      <c r="A147" s="35">
        <v>5050973438</v>
      </c>
      <c r="B147" s="35" t="s">
        <v>63</v>
      </c>
      <c r="C147" s="35" t="s">
        <v>194</v>
      </c>
      <c r="D147" s="35" t="s">
        <v>61</v>
      </c>
      <c r="E147" s="36">
        <v>7.5</v>
      </c>
      <c r="F147" s="43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>
        <v>1</v>
      </c>
      <c r="AE147" s="37">
        <v>1</v>
      </c>
      <c r="AF147" s="37">
        <v>1</v>
      </c>
      <c r="AG147" s="37"/>
      <c r="AH147" s="37"/>
      <c r="AI147" s="37"/>
      <c r="AJ147" s="38"/>
      <c r="AK147" s="23">
        <f t="shared" si="2"/>
        <v>22.5</v>
      </c>
    </row>
    <row r="148" spans="1:37">
      <c r="A148" s="35">
        <v>5050973805</v>
      </c>
      <c r="B148" s="35" t="s">
        <v>65</v>
      </c>
      <c r="C148" s="35" t="s">
        <v>195</v>
      </c>
      <c r="D148" s="35" t="s">
        <v>68</v>
      </c>
      <c r="E148" s="36">
        <v>32.5</v>
      </c>
      <c r="F148" s="43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>
        <v>1</v>
      </c>
      <c r="AJ148" s="38"/>
      <c r="AK148" s="23">
        <f t="shared" si="2"/>
        <v>32.5</v>
      </c>
    </row>
    <row r="149" spans="1:37">
      <c r="A149" s="35">
        <v>5054167090</v>
      </c>
      <c r="B149" s="35" t="s">
        <v>10</v>
      </c>
      <c r="C149" s="35" t="s">
        <v>196</v>
      </c>
      <c r="D149" s="35" t="s">
        <v>61</v>
      </c>
      <c r="E149" s="36">
        <v>51.66</v>
      </c>
      <c r="F149" s="43"/>
      <c r="G149" s="37"/>
      <c r="H149" s="37">
        <v>1</v>
      </c>
      <c r="I149" s="37">
        <v>1</v>
      </c>
      <c r="J149" s="37">
        <v>1</v>
      </c>
      <c r="K149" s="37">
        <v>1</v>
      </c>
      <c r="L149" s="37">
        <v>1</v>
      </c>
      <c r="M149" s="37">
        <v>1</v>
      </c>
      <c r="N149" s="37">
        <v>1</v>
      </c>
      <c r="O149" s="37">
        <v>1</v>
      </c>
      <c r="P149" s="37">
        <v>1</v>
      </c>
      <c r="Q149" s="37">
        <v>1</v>
      </c>
      <c r="R149" s="37">
        <v>1</v>
      </c>
      <c r="S149" s="37">
        <v>1</v>
      </c>
      <c r="T149" s="37">
        <v>1</v>
      </c>
      <c r="U149" s="37">
        <v>1</v>
      </c>
      <c r="V149" s="37">
        <v>1</v>
      </c>
      <c r="W149" s="37">
        <v>1</v>
      </c>
      <c r="X149" s="37">
        <v>1</v>
      </c>
      <c r="Y149" s="37">
        <v>1</v>
      </c>
      <c r="Z149" s="37">
        <v>1</v>
      </c>
      <c r="AA149" s="37">
        <v>1</v>
      </c>
      <c r="AB149" s="37"/>
      <c r="AC149" s="37"/>
      <c r="AD149" s="37"/>
      <c r="AE149" s="37"/>
      <c r="AF149" s="37"/>
      <c r="AG149" s="37"/>
      <c r="AH149" s="37"/>
      <c r="AI149" s="37"/>
      <c r="AJ149" s="38"/>
      <c r="AK149" s="23">
        <f t="shared" si="2"/>
        <v>1033.1999999999998</v>
      </c>
    </row>
    <row r="150" spans="1:37">
      <c r="A150" s="35">
        <v>5054167093</v>
      </c>
      <c r="B150" s="35" t="s">
        <v>10</v>
      </c>
      <c r="C150" s="35" t="s">
        <v>200</v>
      </c>
      <c r="D150" s="35" t="s">
        <v>61</v>
      </c>
      <c r="E150" s="36">
        <v>51.66</v>
      </c>
      <c r="F150" s="43"/>
      <c r="G150" s="37"/>
      <c r="H150" s="37">
        <v>1</v>
      </c>
      <c r="I150" s="37">
        <v>1</v>
      </c>
      <c r="J150" s="37">
        <v>1</v>
      </c>
      <c r="K150" s="37">
        <v>1</v>
      </c>
      <c r="L150" s="37">
        <v>1</v>
      </c>
      <c r="M150" s="37">
        <v>1</v>
      </c>
      <c r="N150" s="37">
        <v>1</v>
      </c>
      <c r="O150" s="37">
        <v>1</v>
      </c>
      <c r="P150" s="37">
        <v>1</v>
      </c>
      <c r="Q150" s="37">
        <v>1</v>
      </c>
      <c r="R150" s="37">
        <v>1</v>
      </c>
      <c r="S150" s="37">
        <v>1</v>
      </c>
      <c r="T150" s="37">
        <v>1</v>
      </c>
      <c r="U150" s="37">
        <v>1</v>
      </c>
      <c r="V150" s="37">
        <v>1</v>
      </c>
      <c r="W150" s="37">
        <v>1</v>
      </c>
      <c r="X150" s="37">
        <v>1</v>
      </c>
      <c r="Y150" s="37">
        <v>1</v>
      </c>
      <c r="Z150" s="37">
        <v>1</v>
      </c>
      <c r="AA150" s="37">
        <v>1</v>
      </c>
      <c r="AB150" s="37"/>
      <c r="AC150" s="37"/>
      <c r="AD150" s="37"/>
      <c r="AE150" s="37"/>
      <c r="AF150" s="37"/>
      <c r="AG150" s="37"/>
      <c r="AH150" s="37"/>
      <c r="AI150" s="37"/>
      <c r="AJ150" s="38"/>
      <c r="AK150" s="23">
        <f t="shared" si="2"/>
        <v>1033.1999999999998</v>
      </c>
    </row>
    <row r="151" spans="1:37">
      <c r="A151" s="35">
        <v>5054167088</v>
      </c>
      <c r="B151" s="35" t="s">
        <v>10</v>
      </c>
      <c r="C151" s="35" t="s">
        <v>210</v>
      </c>
      <c r="D151" s="35" t="s">
        <v>61</v>
      </c>
      <c r="E151" s="36">
        <v>51.66</v>
      </c>
      <c r="F151" s="43"/>
      <c r="G151" s="37"/>
      <c r="H151" s="37">
        <v>1</v>
      </c>
      <c r="I151" s="37">
        <v>1</v>
      </c>
      <c r="J151" s="37">
        <v>1</v>
      </c>
      <c r="K151" s="37">
        <v>1</v>
      </c>
      <c r="L151" s="37">
        <v>1</v>
      </c>
      <c r="M151" s="37">
        <v>1</v>
      </c>
      <c r="N151" s="37">
        <v>1</v>
      </c>
      <c r="O151" s="37">
        <v>1</v>
      </c>
      <c r="P151" s="37">
        <v>1</v>
      </c>
      <c r="Q151" s="37">
        <v>1</v>
      </c>
      <c r="R151" s="37">
        <v>1</v>
      </c>
      <c r="S151" s="37">
        <v>1</v>
      </c>
      <c r="T151" s="37">
        <v>1</v>
      </c>
      <c r="U151" s="37">
        <v>1</v>
      </c>
      <c r="V151" s="37">
        <v>1</v>
      </c>
      <c r="W151" s="37">
        <v>1</v>
      </c>
      <c r="X151" s="37">
        <v>1</v>
      </c>
      <c r="Y151" s="37">
        <v>1</v>
      </c>
      <c r="Z151" s="37">
        <v>1</v>
      </c>
      <c r="AA151" s="37">
        <v>1</v>
      </c>
      <c r="AB151" s="37">
        <v>1</v>
      </c>
      <c r="AC151" s="37"/>
      <c r="AD151" s="37"/>
      <c r="AE151" s="37"/>
      <c r="AF151" s="37"/>
      <c r="AG151" s="37"/>
      <c r="AH151" s="37"/>
      <c r="AI151" s="37"/>
      <c r="AJ151" s="38"/>
      <c r="AK151" s="23">
        <f t="shared" si="2"/>
        <v>1084.8599999999999</v>
      </c>
    </row>
    <row r="152" spans="1:37">
      <c r="A152" s="35">
        <v>5054167089</v>
      </c>
      <c r="B152" s="35" t="s">
        <v>10</v>
      </c>
      <c r="C152" s="35" t="s">
        <v>214</v>
      </c>
      <c r="D152" s="35" t="s">
        <v>61</v>
      </c>
      <c r="E152" s="36">
        <v>51.66</v>
      </c>
      <c r="F152" s="43"/>
      <c r="G152" s="37"/>
      <c r="H152" s="37">
        <v>1</v>
      </c>
      <c r="I152" s="37">
        <v>1</v>
      </c>
      <c r="J152" s="37">
        <v>1</v>
      </c>
      <c r="K152" s="37">
        <v>1</v>
      </c>
      <c r="L152" s="37">
        <v>1</v>
      </c>
      <c r="M152" s="37">
        <v>1</v>
      </c>
      <c r="N152" s="37">
        <v>1</v>
      </c>
      <c r="O152" s="37">
        <v>1</v>
      </c>
      <c r="P152" s="37">
        <v>1</v>
      </c>
      <c r="Q152" s="37">
        <v>1</v>
      </c>
      <c r="R152" s="37">
        <v>1</v>
      </c>
      <c r="S152" s="37">
        <v>1</v>
      </c>
      <c r="T152" s="37">
        <v>1</v>
      </c>
      <c r="U152" s="37">
        <v>1</v>
      </c>
      <c r="V152" s="37">
        <v>1</v>
      </c>
      <c r="W152" s="37">
        <v>1</v>
      </c>
      <c r="X152" s="37">
        <v>1</v>
      </c>
      <c r="Y152" s="37">
        <v>1</v>
      </c>
      <c r="Z152" s="37">
        <v>1</v>
      </c>
      <c r="AA152" s="37">
        <v>1</v>
      </c>
      <c r="AB152" s="37">
        <v>1</v>
      </c>
      <c r="AC152" s="37"/>
      <c r="AD152" s="37"/>
      <c r="AE152" s="37"/>
      <c r="AF152" s="37"/>
      <c r="AG152" s="37"/>
      <c r="AH152" s="37"/>
      <c r="AI152" s="37"/>
      <c r="AJ152" s="38"/>
      <c r="AK152" s="23">
        <f t="shared" si="2"/>
        <v>1084.8599999999999</v>
      </c>
    </row>
    <row r="153" spans="1:37">
      <c r="A153" s="35">
        <v>5050973722</v>
      </c>
      <c r="B153" s="35" t="s">
        <v>10</v>
      </c>
      <c r="C153" s="35" t="s">
        <v>218</v>
      </c>
      <c r="D153" s="35" t="s">
        <v>122</v>
      </c>
      <c r="E153" s="36">
        <v>62</v>
      </c>
      <c r="F153" s="43"/>
      <c r="G153" s="37"/>
      <c r="H153" s="37">
        <v>1</v>
      </c>
      <c r="I153" s="37">
        <v>1</v>
      </c>
      <c r="J153" s="37">
        <v>1</v>
      </c>
      <c r="K153" s="37">
        <v>1</v>
      </c>
      <c r="L153" s="37">
        <v>1</v>
      </c>
      <c r="M153" s="37">
        <v>1</v>
      </c>
      <c r="N153" s="37">
        <v>1</v>
      </c>
      <c r="O153" s="37">
        <v>1</v>
      </c>
      <c r="P153" s="37">
        <v>1</v>
      </c>
      <c r="Q153" s="37">
        <v>1</v>
      </c>
      <c r="R153" s="37">
        <v>1</v>
      </c>
      <c r="S153" s="37">
        <v>1</v>
      </c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8"/>
      <c r="AK153" s="23">
        <f t="shared" si="2"/>
        <v>744</v>
      </c>
    </row>
    <row r="154" spans="1:37">
      <c r="A154" s="35">
        <v>5050973838</v>
      </c>
      <c r="B154" s="35" t="s">
        <v>10</v>
      </c>
      <c r="C154" s="35" t="s">
        <v>219</v>
      </c>
      <c r="D154" s="35" t="s">
        <v>123</v>
      </c>
      <c r="E154" s="36">
        <v>62</v>
      </c>
      <c r="F154" s="43"/>
      <c r="G154" s="37"/>
      <c r="H154" s="37">
        <v>1</v>
      </c>
      <c r="I154" s="37">
        <v>1</v>
      </c>
      <c r="J154" s="37">
        <v>1</v>
      </c>
      <c r="K154" s="37">
        <v>1</v>
      </c>
      <c r="L154" s="37">
        <v>1</v>
      </c>
      <c r="M154" s="37">
        <v>1</v>
      </c>
      <c r="N154" s="37">
        <v>1</v>
      </c>
      <c r="O154" s="37">
        <v>1</v>
      </c>
      <c r="P154" s="37">
        <v>1</v>
      </c>
      <c r="Q154" s="37">
        <v>1</v>
      </c>
      <c r="R154" s="37">
        <v>1</v>
      </c>
      <c r="S154" s="37">
        <v>1</v>
      </c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8"/>
      <c r="AK154" s="23">
        <f t="shared" si="2"/>
        <v>744</v>
      </c>
    </row>
    <row r="155" spans="1:37">
      <c r="A155" s="35">
        <v>5054167092</v>
      </c>
      <c r="B155" s="35" t="s">
        <v>10</v>
      </c>
      <c r="C155" s="35" t="s">
        <v>220</v>
      </c>
      <c r="D155" s="35" t="s">
        <v>124</v>
      </c>
      <c r="E155" s="36">
        <v>62</v>
      </c>
      <c r="F155" s="43"/>
      <c r="G155" s="37"/>
      <c r="H155" s="37">
        <v>1</v>
      </c>
      <c r="I155" s="37">
        <v>1</v>
      </c>
      <c r="J155" s="37">
        <v>1</v>
      </c>
      <c r="K155" s="37">
        <v>1</v>
      </c>
      <c r="L155" s="37">
        <v>1</v>
      </c>
      <c r="M155" s="37">
        <v>1</v>
      </c>
      <c r="N155" s="37">
        <v>1</v>
      </c>
      <c r="O155" s="37">
        <v>1</v>
      </c>
      <c r="P155" s="37">
        <v>1</v>
      </c>
      <c r="Q155" s="37">
        <v>1</v>
      </c>
      <c r="R155" s="37">
        <v>1</v>
      </c>
      <c r="S155" s="37">
        <v>1</v>
      </c>
      <c r="T155" s="37">
        <v>1</v>
      </c>
      <c r="U155" s="37">
        <v>1</v>
      </c>
      <c r="V155" s="37">
        <v>1</v>
      </c>
      <c r="W155" s="37">
        <v>1</v>
      </c>
      <c r="X155" s="37">
        <v>1</v>
      </c>
      <c r="Y155" s="37">
        <v>1</v>
      </c>
      <c r="Z155" s="37">
        <v>1</v>
      </c>
      <c r="AA155" s="37">
        <v>1</v>
      </c>
      <c r="AB155" s="37"/>
      <c r="AC155" s="37"/>
      <c r="AD155" s="37"/>
      <c r="AE155" s="37"/>
      <c r="AF155" s="37"/>
      <c r="AG155" s="37"/>
      <c r="AH155" s="37"/>
      <c r="AI155" s="37"/>
      <c r="AJ155" s="38"/>
      <c r="AK155" s="23">
        <f t="shared" si="2"/>
        <v>1240</v>
      </c>
    </row>
    <row r="156" spans="1:37">
      <c r="A156" s="35">
        <v>5054167074</v>
      </c>
      <c r="B156" s="35" t="s">
        <v>10</v>
      </c>
      <c r="C156" s="35" t="s">
        <v>221</v>
      </c>
      <c r="D156" s="35" t="s">
        <v>125</v>
      </c>
      <c r="E156" s="36">
        <v>62</v>
      </c>
      <c r="F156" s="43"/>
      <c r="G156" s="37"/>
      <c r="H156" s="37">
        <v>1</v>
      </c>
      <c r="I156" s="37">
        <v>1</v>
      </c>
      <c r="J156" s="37">
        <v>1</v>
      </c>
      <c r="K156" s="37">
        <v>1</v>
      </c>
      <c r="L156" s="37">
        <v>1</v>
      </c>
      <c r="M156" s="37">
        <v>1</v>
      </c>
      <c r="N156" s="37">
        <v>1</v>
      </c>
      <c r="O156" s="37">
        <v>1</v>
      </c>
      <c r="P156" s="37">
        <v>1</v>
      </c>
      <c r="Q156" s="37">
        <v>1</v>
      </c>
      <c r="R156" s="37">
        <v>1</v>
      </c>
      <c r="S156" s="37">
        <v>1</v>
      </c>
      <c r="T156" s="37">
        <v>1</v>
      </c>
      <c r="U156" s="37">
        <v>1</v>
      </c>
      <c r="V156" s="37">
        <v>1</v>
      </c>
      <c r="W156" s="37">
        <v>1</v>
      </c>
      <c r="X156" s="37">
        <v>1</v>
      </c>
      <c r="Y156" s="37">
        <v>1</v>
      </c>
      <c r="Z156" s="37">
        <v>1</v>
      </c>
      <c r="AA156" s="37">
        <v>1</v>
      </c>
      <c r="AB156" s="37"/>
      <c r="AC156" s="37"/>
      <c r="AD156" s="37"/>
      <c r="AE156" s="37"/>
      <c r="AF156" s="37"/>
      <c r="AG156" s="37"/>
      <c r="AH156" s="37"/>
      <c r="AI156" s="37"/>
      <c r="AJ156" s="38"/>
      <c r="AK156" s="23">
        <f t="shared" si="2"/>
        <v>1240</v>
      </c>
    </row>
    <row r="157" spans="1:37">
      <c r="A157" s="35">
        <v>5050973770</v>
      </c>
      <c r="B157" s="35" t="s">
        <v>10</v>
      </c>
      <c r="C157" s="35" t="s">
        <v>222</v>
      </c>
      <c r="D157" s="35" t="s">
        <v>126</v>
      </c>
      <c r="E157" s="36">
        <v>62</v>
      </c>
      <c r="F157" s="43"/>
      <c r="G157" s="37"/>
      <c r="H157" s="37"/>
      <c r="I157" s="37"/>
      <c r="J157" s="37"/>
      <c r="K157" s="37"/>
      <c r="L157" s="37"/>
      <c r="M157" s="37"/>
      <c r="N157" s="37"/>
      <c r="O157" s="37"/>
      <c r="P157" s="37">
        <v>1</v>
      </c>
      <c r="Q157" s="37">
        <v>1</v>
      </c>
      <c r="R157" s="37">
        <v>1</v>
      </c>
      <c r="S157" s="37">
        <v>1</v>
      </c>
      <c r="T157" s="37">
        <v>1</v>
      </c>
      <c r="U157" s="37">
        <v>1</v>
      </c>
      <c r="V157" s="37">
        <v>1</v>
      </c>
      <c r="W157" s="37">
        <v>1</v>
      </c>
      <c r="X157" s="37">
        <v>1</v>
      </c>
      <c r="Y157" s="37">
        <v>1</v>
      </c>
      <c r="Z157" s="37">
        <v>1</v>
      </c>
      <c r="AA157" s="37">
        <v>1</v>
      </c>
      <c r="AB157" s="37"/>
      <c r="AC157" s="37"/>
      <c r="AD157" s="37"/>
      <c r="AE157" s="37"/>
      <c r="AF157" s="37"/>
      <c r="AG157" s="37"/>
      <c r="AH157" s="37"/>
      <c r="AI157" s="37"/>
      <c r="AJ157" s="38"/>
      <c r="AK157" s="23">
        <f t="shared" si="2"/>
        <v>744</v>
      </c>
    </row>
    <row r="158" spans="1:37">
      <c r="A158" s="35">
        <v>5054167076</v>
      </c>
      <c r="B158" s="35" t="s">
        <v>10</v>
      </c>
      <c r="C158" s="35" t="s">
        <v>223</v>
      </c>
      <c r="D158" s="35" t="s">
        <v>127</v>
      </c>
      <c r="E158" s="36">
        <v>62</v>
      </c>
      <c r="F158" s="43"/>
      <c r="G158" s="37"/>
      <c r="H158" s="37">
        <v>1</v>
      </c>
      <c r="I158" s="37">
        <v>1</v>
      </c>
      <c r="J158" s="37">
        <v>1</v>
      </c>
      <c r="K158" s="37">
        <v>1</v>
      </c>
      <c r="L158" s="37">
        <v>1</v>
      </c>
      <c r="M158" s="37">
        <v>1</v>
      </c>
      <c r="N158" s="37">
        <v>1</v>
      </c>
      <c r="O158" s="37">
        <v>1</v>
      </c>
      <c r="P158" s="37">
        <v>1</v>
      </c>
      <c r="Q158" s="37">
        <v>1</v>
      </c>
      <c r="R158" s="37">
        <v>1</v>
      </c>
      <c r="S158" s="37">
        <v>1</v>
      </c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8"/>
      <c r="AK158" s="23">
        <f t="shared" si="2"/>
        <v>744</v>
      </c>
    </row>
    <row r="159" spans="1:37">
      <c r="A159" s="35">
        <v>5054167075</v>
      </c>
      <c r="B159" s="35" t="s">
        <v>10</v>
      </c>
      <c r="C159" s="35" t="s">
        <v>224</v>
      </c>
      <c r="D159" s="35" t="s">
        <v>128</v>
      </c>
      <c r="E159" s="36">
        <v>62</v>
      </c>
      <c r="F159" s="43"/>
      <c r="G159" s="37"/>
      <c r="H159" s="37">
        <v>1</v>
      </c>
      <c r="I159" s="37">
        <v>1</v>
      </c>
      <c r="J159" s="37">
        <v>1</v>
      </c>
      <c r="K159" s="37">
        <v>1</v>
      </c>
      <c r="L159" s="37">
        <v>1</v>
      </c>
      <c r="M159" s="37">
        <v>1</v>
      </c>
      <c r="N159" s="37">
        <v>1</v>
      </c>
      <c r="O159" s="37">
        <v>1</v>
      </c>
      <c r="P159" s="37">
        <v>1</v>
      </c>
      <c r="Q159" s="37">
        <v>1</v>
      </c>
      <c r="R159" s="37">
        <v>1</v>
      </c>
      <c r="S159" s="37">
        <v>1</v>
      </c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8"/>
      <c r="AK159" s="23">
        <f t="shared" si="2"/>
        <v>744</v>
      </c>
    </row>
    <row r="160" spans="1:37">
      <c r="A160" s="35">
        <v>5050973721</v>
      </c>
      <c r="B160" s="35" t="s">
        <v>10</v>
      </c>
      <c r="C160" s="35" t="s">
        <v>225</v>
      </c>
      <c r="D160" s="35" t="s">
        <v>129</v>
      </c>
      <c r="E160" s="36">
        <v>62</v>
      </c>
      <c r="F160" s="43"/>
      <c r="G160" s="37"/>
      <c r="H160" s="37"/>
      <c r="I160" s="37"/>
      <c r="J160" s="37"/>
      <c r="K160" s="37"/>
      <c r="L160" s="37"/>
      <c r="M160" s="37"/>
      <c r="N160" s="37"/>
      <c r="O160" s="37"/>
      <c r="P160" s="37">
        <v>1</v>
      </c>
      <c r="Q160" s="37">
        <v>1</v>
      </c>
      <c r="R160" s="37">
        <v>1</v>
      </c>
      <c r="S160" s="37">
        <v>1</v>
      </c>
      <c r="T160" s="37">
        <v>1</v>
      </c>
      <c r="U160" s="37">
        <v>1</v>
      </c>
      <c r="V160" s="37">
        <v>1</v>
      </c>
      <c r="W160" s="37">
        <v>1</v>
      </c>
      <c r="X160" s="37">
        <v>1</v>
      </c>
      <c r="Y160" s="37">
        <v>1</v>
      </c>
      <c r="Z160" s="37">
        <v>1</v>
      </c>
      <c r="AA160" s="37">
        <v>1</v>
      </c>
      <c r="AB160" s="37"/>
      <c r="AC160" s="37"/>
      <c r="AD160" s="37"/>
      <c r="AE160" s="37"/>
      <c r="AF160" s="37"/>
      <c r="AG160" s="37"/>
      <c r="AH160" s="37"/>
      <c r="AI160" s="37"/>
      <c r="AJ160" s="38"/>
      <c r="AK160" s="23">
        <f t="shared" si="2"/>
        <v>744</v>
      </c>
    </row>
    <row r="161" spans="1:37">
      <c r="A161" s="35">
        <v>5054167111</v>
      </c>
      <c r="B161" s="35" t="s">
        <v>10</v>
      </c>
      <c r="C161" s="35" t="s">
        <v>226</v>
      </c>
      <c r="D161" s="35" t="s">
        <v>12</v>
      </c>
      <c r="E161" s="36">
        <v>77.5</v>
      </c>
      <c r="F161" s="43"/>
      <c r="G161" s="37"/>
      <c r="H161" s="37">
        <v>1</v>
      </c>
      <c r="I161" s="37">
        <v>1</v>
      </c>
      <c r="J161" s="37">
        <v>1</v>
      </c>
      <c r="K161" s="37">
        <v>1</v>
      </c>
      <c r="L161" s="37">
        <v>1</v>
      </c>
      <c r="M161" s="37">
        <v>1</v>
      </c>
      <c r="N161" s="37">
        <v>1</v>
      </c>
      <c r="O161" s="37">
        <v>1</v>
      </c>
      <c r="P161" s="37">
        <v>1</v>
      </c>
      <c r="Q161" s="37">
        <v>1</v>
      </c>
      <c r="R161" s="37">
        <v>1</v>
      </c>
      <c r="S161" s="37">
        <v>1</v>
      </c>
      <c r="T161" s="37">
        <v>1</v>
      </c>
      <c r="U161" s="37">
        <v>1</v>
      </c>
      <c r="V161" s="37">
        <v>1</v>
      </c>
      <c r="W161" s="37">
        <v>1</v>
      </c>
      <c r="X161" s="37">
        <v>1</v>
      </c>
      <c r="Y161" s="37">
        <v>1</v>
      </c>
      <c r="Z161" s="37">
        <v>1</v>
      </c>
      <c r="AA161" s="37">
        <v>1</v>
      </c>
      <c r="AB161" s="37"/>
      <c r="AC161" s="37"/>
      <c r="AD161" s="37"/>
      <c r="AE161" s="37"/>
      <c r="AF161" s="37"/>
      <c r="AG161" s="37"/>
      <c r="AH161" s="37"/>
      <c r="AI161" s="37"/>
      <c r="AJ161" s="38"/>
      <c r="AK161" s="23">
        <f t="shared" si="2"/>
        <v>1550</v>
      </c>
    </row>
    <row r="162" spans="1:37">
      <c r="A162" s="35">
        <v>5054167112</v>
      </c>
      <c r="B162" s="35" t="s">
        <v>10</v>
      </c>
      <c r="C162" s="35" t="s">
        <v>227</v>
      </c>
      <c r="D162" s="35" t="s">
        <v>130</v>
      </c>
      <c r="E162" s="36">
        <v>77.5</v>
      </c>
      <c r="F162" s="43"/>
      <c r="G162" s="37"/>
      <c r="H162" s="37">
        <v>1</v>
      </c>
      <c r="I162" s="37">
        <v>1</v>
      </c>
      <c r="J162" s="37">
        <v>1</v>
      </c>
      <c r="K162" s="37">
        <v>1</v>
      </c>
      <c r="L162" s="37">
        <v>1</v>
      </c>
      <c r="M162" s="37">
        <v>1</v>
      </c>
      <c r="N162" s="37">
        <v>1</v>
      </c>
      <c r="O162" s="37">
        <v>1</v>
      </c>
      <c r="P162" s="37">
        <v>1</v>
      </c>
      <c r="Q162" s="37">
        <v>1</v>
      </c>
      <c r="R162" s="37">
        <v>1</v>
      </c>
      <c r="S162" s="37">
        <v>1</v>
      </c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8"/>
      <c r="AK162" s="23">
        <f t="shared" si="2"/>
        <v>930</v>
      </c>
    </row>
    <row r="163" spans="1:37">
      <c r="A163" s="35">
        <v>5054167002</v>
      </c>
      <c r="B163" s="35" t="s">
        <v>22</v>
      </c>
      <c r="C163" s="35" t="s">
        <v>131</v>
      </c>
      <c r="D163" s="35" t="s">
        <v>132</v>
      </c>
      <c r="E163" s="36">
        <v>17.5</v>
      </c>
      <c r="F163" s="43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>
        <v>1</v>
      </c>
      <c r="AE163" s="37">
        <v>1</v>
      </c>
      <c r="AF163" s="37">
        <v>1</v>
      </c>
      <c r="AG163" s="37">
        <v>1</v>
      </c>
      <c r="AH163" s="37"/>
      <c r="AI163" s="37"/>
      <c r="AJ163" s="38"/>
      <c r="AK163" s="23">
        <f t="shared" si="2"/>
        <v>70</v>
      </c>
    </row>
    <row r="164" spans="1:37">
      <c r="A164" s="35">
        <v>5050973811</v>
      </c>
      <c r="B164" s="35" t="s">
        <v>91</v>
      </c>
      <c r="C164" s="35" t="s">
        <v>234</v>
      </c>
      <c r="D164" s="35" t="s">
        <v>33</v>
      </c>
      <c r="E164" s="36">
        <v>7.5</v>
      </c>
      <c r="F164" s="43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>
        <v>1</v>
      </c>
      <c r="AF164" s="37">
        <v>1</v>
      </c>
      <c r="AG164" s="37"/>
      <c r="AH164" s="37"/>
      <c r="AI164" s="37"/>
      <c r="AJ164" s="38"/>
      <c r="AK164" s="23">
        <f t="shared" si="2"/>
        <v>15</v>
      </c>
    </row>
    <row r="165" spans="1:37">
      <c r="A165" s="35">
        <v>5050973810</v>
      </c>
      <c r="B165" s="35" t="s">
        <v>91</v>
      </c>
      <c r="C165" s="35" t="s">
        <v>235</v>
      </c>
      <c r="D165" s="35" t="s">
        <v>69</v>
      </c>
      <c r="E165" s="36">
        <v>7.5</v>
      </c>
      <c r="F165" s="43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>
        <v>1</v>
      </c>
      <c r="AF165" s="37">
        <v>1</v>
      </c>
      <c r="AG165" s="37"/>
      <c r="AH165" s="37"/>
      <c r="AI165" s="37"/>
      <c r="AJ165" s="38"/>
      <c r="AK165" s="23">
        <f t="shared" si="2"/>
        <v>15</v>
      </c>
    </row>
    <row r="166" spans="1:37">
      <c r="A166" s="35">
        <v>5050973664</v>
      </c>
      <c r="B166" s="35" t="s">
        <v>91</v>
      </c>
      <c r="C166" s="35" t="s">
        <v>236</v>
      </c>
      <c r="D166" s="35" t="s">
        <v>133</v>
      </c>
      <c r="E166" s="36">
        <v>7.5</v>
      </c>
      <c r="F166" s="43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>
        <v>1</v>
      </c>
      <c r="AF166" s="37">
        <v>1</v>
      </c>
      <c r="AG166" s="37"/>
      <c r="AH166" s="37"/>
      <c r="AI166" s="37"/>
      <c r="AJ166" s="38"/>
      <c r="AK166" s="23">
        <f t="shared" si="2"/>
        <v>15</v>
      </c>
    </row>
    <row r="167" spans="1:37">
      <c r="A167" s="35">
        <v>5050973804</v>
      </c>
      <c r="B167" s="35" t="s">
        <v>65</v>
      </c>
      <c r="C167" s="35" t="s">
        <v>237</v>
      </c>
      <c r="D167" s="35" t="s">
        <v>114</v>
      </c>
      <c r="E167" s="36">
        <v>22.5</v>
      </c>
      <c r="F167" s="43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>
        <v>1</v>
      </c>
      <c r="AJ167" s="38"/>
      <c r="AK167" s="23">
        <f t="shared" si="2"/>
        <v>22.5</v>
      </c>
    </row>
    <row r="168" spans="1:37">
      <c r="A168" s="35">
        <v>5050973516</v>
      </c>
      <c r="B168" s="35" t="s">
        <v>107</v>
      </c>
      <c r="C168" s="35" t="s">
        <v>134</v>
      </c>
      <c r="D168" s="35" t="s">
        <v>135</v>
      </c>
      <c r="E168" s="36">
        <v>1.5</v>
      </c>
      <c r="F168" s="43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>
        <v>1</v>
      </c>
      <c r="AE168" s="37">
        <v>1</v>
      </c>
      <c r="AF168" s="37">
        <v>1</v>
      </c>
      <c r="AG168" s="37">
        <v>1</v>
      </c>
      <c r="AH168" s="37"/>
      <c r="AI168" s="37"/>
      <c r="AJ168" s="38"/>
      <c r="AK168" s="23">
        <f t="shared" si="2"/>
        <v>6</v>
      </c>
    </row>
    <row r="169" spans="1:37">
      <c r="A169" s="35">
        <v>5050973509</v>
      </c>
      <c r="B169" s="35" t="s">
        <v>107</v>
      </c>
      <c r="C169" s="35" t="s">
        <v>136</v>
      </c>
      <c r="D169" s="35" t="s">
        <v>12</v>
      </c>
      <c r="E169" s="36">
        <v>1.5</v>
      </c>
      <c r="F169" s="43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>
        <v>1</v>
      </c>
      <c r="AE169" s="37">
        <v>1</v>
      </c>
      <c r="AF169" s="37">
        <v>1</v>
      </c>
      <c r="AG169" s="37">
        <v>1</v>
      </c>
      <c r="AH169" s="37"/>
      <c r="AI169" s="37"/>
      <c r="AJ169" s="38"/>
      <c r="AK169" s="23">
        <f t="shared" si="2"/>
        <v>6</v>
      </c>
    </row>
    <row r="170" spans="1:37">
      <c r="A170" s="35">
        <v>5050973513</v>
      </c>
      <c r="B170" s="35" t="s">
        <v>107</v>
      </c>
      <c r="C170" s="35" t="s">
        <v>137</v>
      </c>
      <c r="D170" s="35" t="s">
        <v>21</v>
      </c>
      <c r="E170" s="36">
        <v>1.5</v>
      </c>
      <c r="F170" s="43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>
        <v>1</v>
      </c>
      <c r="AE170" s="37">
        <v>1</v>
      </c>
      <c r="AF170" s="37">
        <v>1</v>
      </c>
      <c r="AG170" s="37">
        <v>1</v>
      </c>
      <c r="AH170" s="37"/>
      <c r="AI170" s="37"/>
      <c r="AJ170" s="38"/>
      <c r="AK170" s="23">
        <f t="shared" si="2"/>
        <v>6</v>
      </c>
    </row>
    <row r="171" spans="1:37">
      <c r="A171" s="35">
        <v>5050973510</v>
      </c>
      <c r="B171" s="35" t="s">
        <v>107</v>
      </c>
      <c r="C171" s="35" t="s">
        <v>138</v>
      </c>
      <c r="D171" s="35" t="s">
        <v>139</v>
      </c>
      <c r="E171" s="36">
        <v>1.5</v>
      </c>
      <c r="F171" s="43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>
        <v>1</v>
      </c>
      <c r="AE171" s="37">
        <v>1</v>
      </c>
      <c r="AF171" s="37">
        <v>1</v>
      </c>
      <c r="AG171" s="37">
        <v>1</v>
      </c>
      <c r="AH171" s="37"/>
      <c r="AI171" s="37"/>
      <c r="AJ171" s="38"/>
      <c r="AK171" s="23">
        <f t="shared" si="2"/>
        <v>6</v>
      </c>
    </row>
    <row r="172" spans="1:37">
      <c r="A172" s="35">
        <v>5050973514</v>
      </c>
      <c r="B172" s="35" t="s">
        <v>107</v>
      </c>
      <c r="C172" s="35" t="s">
        <v>140</v>
      </c>
      <c r="D172" s="35" t="s">
        <v>141</v>
      </c>
      <c r="E172" s="36">
        <v>1.5</v>
      </c>
      <c r="F172" s="43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>
        <v>1</v>
      </c>
      <c r="AE172" s="37">
        <v>1</v>
      </c>
      <c r="AF172" s="37">
        <v>1</v>
      </c>
      <c r="AG172" s="37">
        <v>1</v>
      </c>
      <c r="AH172" s="37"/>
      <c r="AI172" s="37"/>
      <c r="AJ172" s="38"/>
      <c r="AK172" s="23">
        <f t="shared" si="2"/>
        <v>6</v>
      </c>
    </row>
    <row r="173" spans="1:37">
      <c r="A173" s="35">
        <v>5050973515</v>
      </c>
      <c r="B173" s="35" t="s">
        <v>107</v>
      </c>
      <c r="C173" s="35" t="s">
        <v>142</v>
      </c>
      <c r="D173" s="35" t="s">
        <v>130</v>
      </c>
      <c r="E173" s="36">
        <v>1.5</v>
      </c>
      <c r="F173" s="43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>
        <v>1</v>
      </c>
      <c r="AE173" s="37">
        <v>1</v>
      </c>
      <c r="AF173" s="37">
        <v>1</v>
      </c>
      <c r="AG173" s="37">
        <v>1</v>
      </c>
      <c r="AH173" s="37"/>
      <c r="AI173" s="37"/>
      <c r="AJ173" s="38"/>
      <c r="AK173" s="23">
        <f t="shared" si="2"/>
        <v>6</v>
      </c>
    </row>
    <row r="174" spans="1:37">
      <c r="A174" s="35">
        <v>5050973512</v>
      </c>
      <c r="B174" s="35" t="s">
        <v>107</v>
      </c>
      <c r="C174" s="35" t="s">
        <v>143</v>
      </c>
      <c r="D174" s="35" t="s">
        <v>19</v>
      </c>
      <c r="E174" s="36">
        <v>1.5</v>
      </c>
      <c r="F174" s="43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>
        <v>1</v>
      </c>
      <c r="AE174" s="37">
        <v>1</v>
      </c>
      <c r="AF174" s="37">
        <v>1</v>
      </c>
      <c r="AG174" s="37">
        <v>1</v>
      </c>
      <c r="AH174" s="37"/>
      <c r="AI174" s="37"/>
      <c r="AJ174" s="38"/>
      <c r="AK174" s="23">
        <f t="shared" si="2"/>
        <v>6</v>
      </c>
    </row>
    <row r="175" spans="1:37">
      <c r="A175" s="35">
        <v>5050973511</v>
      </c>
      <c r="B175" s="35" t="s">
        <v>107</v>
      </c>
      <c r="C175" s="35" t="s">
        <v>144</v>
      </c>
      <c r="D175" s="35" t="s">
        <v>145</v>
      </c>
      <c r="E175" s="36">
        <v>1.5</v>
      </c>
      <c r="F175" s="43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>
        <v>1</v>
      </c>
      <c r="AE175" s="37">
        <v>1</v>
      </c>
      <c r="AF175" s="37">
        <v>1</v>
      </c>
      <c r="AG175" s="37">
        <v>1</v>
      </c>
      <c r="AH175" s="37"/>
      <c r="AI175" s="37"/>
      <c r="AJ175" s="38"/>
      <c r="AK175" s="23">
        <f t="shared" si="2"/>
        <v>6</v>
      </c>
    </row>
    <row r="176" spans="1:37">
      <c r="A176" s="35">
        <v>5050973942</v>
      </c>
      <c r="B176" s="35" t="s">
        <v>91</v>
      </c>
      <c r="C176" s="35" t="s">
        <v>238</v>
      </c>
      <c r="D176" s="35" t="s">
        <v>68</v>
      </c>
      <c r="E176" s="36">
        <v>9</v>
      </c>
      <c r="F176" s="43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>
        <v>1</v>
      </c>
      <c r="AF176" s="37"/>
      <c r="AG176" s="37"/>
      <c r="AH176" s="37"/>
      <c r="AI176" s="37"/>
      <c r="AJ176" s="38"/>
      <c r="AK176" s="23">
        <f t="shared" si="2"/>
        <v>9</v>
      </c>
    </row>
    <row r="177" spans="1:37">
      <c r="A177" s="35">
        <v>5050973676</v>
      </c>
      <c r="B177" s="35" t="s">
        <v>63</v>
      </c>
      <c r="C177" s="35" t="s">
        <v>241</v>
      </c>
      <c r="D177" s="35" t="s">
        <v>146</v>
      </c>
      <c r="E177" s="36">
        <v>7</v>
      </c>
      <c r="F177" s="43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>
        <v>1</v>
      </c>
      <c r="AE177" s="37">
        <v>1</v>
      </c>
      <c r="AF177" s="37">
        <v>1</v>
      </c>
      <c r="AG177" s="37"/>
      <c r="AH177" s="37"/>
      <c r="AI177" s="37"/>
      <c r="AJ177" s="38"/>
      <c r="AK177" s="23">
        <f t="shared" si="2"/>
        <v>21</v>
      </c>
    </row>
    <row r="178" spans="1:37">
      <c r="A178" s="35">
        <v>5050973675</v>
      </c>
      <c r="B178" s="35" t="s">
        <v>63</v>
      </c>
      <c r="C178" s="35" t="s">
        <v>242</v>
      </c>
      <c r="D178" s="35" t="s">
        <v>146</v>
      </c>
      <c r="E178" s="36">
        <v>6</v>
      </c>
      <c r="F178" s="43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>
        <v>1</v>
      </c>
      <c r="AE178" s="37">
        <v>1</v>
      </c>
      <c r="AF178" s="37">
        <v>1</v>
      </c>
      <c r="AG178" s="37"/>
      <c r="AH178" s="37"/>
      <c r="AI178" s="37"/>
      <c r="AJ178" s="38"/>
      <c r="AK178" s="23">
        <f t="shared" si="2"/>
        <v>18</v>
      </c>
    </row>
    <row r="179" spans="1:37">
      <c r="A179" s="35">
        <v>5050973716</v>
      </c>
      <c r="B179" s="35" t="s">
        <v>59</v>
      </c>
      <c r="C179" s="35" t="s">
        <v>243</v>
      </c>
      <c r="D179" s="35" t="s">
        <v>147</v>
      </c>
      <c r="E179" s="36">
        <v>62</v>
      </c>
      <c r="F179" s="43"/>
      <c r="G179" s="37"/>
      <c r="H179" s="37"/>
      <c r="I179" s="37"/>
      <c r="J179" s="37">
        <v>1</v>
      </c>
      <c r="K179" s="37">
        <v>1</v>
      </c>
      <c r="L179" s="37">
        <v>1</v>
      </c>
      <c r="M179" s="37">
        <v>1</v>
      </c>
      <c r="N179" s="37">
        <v>1</v>
      </c>
      <c r="O179" s="37">
        <v>1</v>
      </c>
      <c r="P179" s="37">
        <v>1</v>
      </c>
      <c r="Q179" s="37">
        <v>1</v>
      </c>
      <c r="R179" s="37">
        <v>1</v>
      </c>
      <c r="S179" s="37">
        <v>1</v>
      </c>
      <c r="T179" s="37">
        <v>1</v>
      </c>
      <c r="U179" s="37">
        <v>1</v>
      </c>
      <c r="V179" s="37">
        <v>1</v>
      </c>
      <c r="W179" s="37">
        <v>1</v>
      </c>
      <c r="X179" s="37">
        <v>1</v>
      </c>
      <c r="Y179" s="37">
        <v>1</v>
      </c>
      <c r="Z179" s="37">
        <v>1</v>
      </c>
      <c r="AA179" s="37">
        <v>1</v>
      </c>
      <c r="AB179" s="37"/>
      <c r="AC179" s="37"/>
      <c r="AD179" s="37"/>
      <c r="AE179" s="37"/>
      <c r="AF179" s="37"/>
      <c r="AG179" s="37"/>
      <c r="AH179" s="37"/>
      <c r="AI179" s="37"/>
      <c r="AJ179" s="38"/>
      <c r="AK179" s="23">
        <f t="shared" si="2"/>
        <v>1116</v>
      </c>
    </row>
    <row r="180" spans="1:37">
      <c r="A180" s="35">
        <v>5050973828</v>
      </c>
      <c r="B180" s="35" t="s">
        <v>63</v>
      </c>
      <c r="C180" s="35" t="s">
        <v>245</v>
      </c>
      <c r="D180" s="35" t="s">
        <v>148</v>
      </c>
      <c r="E180" s="36">
        <v>7</v>
      </c>
      <c r="F180" s="43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>
        <v>1</v>
      </c>
      <c r="AE180" s="37">
        <v>1</v>
      </c>
      <c r="AF180" s="37">
        <v>1</v>
      </c>
      <c r="AG180" s="37"/>
      <c r="AH180" s="37"/>
      <c r="AI180" s="37"/>
      <c r="AJ180" s="38"/>
      <c r="AK180" s="23">
        <f t="shared" si="2"/>
        <v>21</v>
      </c>
    </row>
    <row r="181" spans="1:37">
      <c r="A181" s="35">
        <v>5050973967</v>
      </c>
      <c r="B181" s="35" t="s">
        <v>22</v>
      </c>
      <c r="C181" s="35" t="s">
        <v>250</v>
      </c>
      <c r="D181" s="35" t="s">
        <v>117</v>
      </c>
      <c r="E181" s="36">
        <v>35</v>
      </c>
      <c r="F181" s="43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>
        <v>1</v>
      </c>
      <c r="AD181" s="37">
        <v>1</v>
      </c>
      <c r="AE181" s="37">
        <v>1</v>
      </c>
      <c r="AF181" s="37">
        <v>1</v>
      </c>
      <c r="AG181" s="37">
        <v>1</v>
      </c>
      <c r="AH181" s="37"/>
      <c r="AI181" s="37"/>
      <c r="AJ181" s="38"/>
      <c r="AK181" s="23">
        <f t="shared" si="2"/>
        <v>175</v>
      </c>
    </row>
    <row r="182" spans="1:37">
      <c r="A182" s="35">
        <v>5050973968</v>
      </c>
      <c r="B182" s="35" t="s">
        <v>22</v>
      </c>
      <c r="C182" s="35" t="s">
        <v>251</v>
      </c>
      <c r="D182" s="35" t="s">
        <v>118</v>
      </c>
      <c r="E182" s="36">
        <v>35</v>
      </c>
      <c r="F182" s="43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>
        <v>1</v>
      </c>
      <c r="AD182" s="37">
        <v>1</v>
      </c>
      <c r="AE182" s="37">
        <v>1</v>
      </c>
      <c r="AF182" s="37">
        <v>1</v>
      </c>
      <c r="AG182" s="37">
        <v>1</v>
      </c>
      <c r="AH182" s="37"/>
      <c r="AI182" s="37"/>
      <c r="AJ182" s="38"/>
      <c r="AK182" s="23">
        <f t="shared" si="2"/>
        <v>175</v>
      </c>
    </row>
    <row r="183" spans="1:37">
      <c r="A183" s="35">
        <v>5050973842</v>
      </c>
      <c r="B183" s="35" t="s">
        <v>22</v>
      </c>
      <c r="C183" s="35" t="s">
        <v>252</v>
      </c>
      <c r="D183" s="35" t="s">
        <v>68</v>
      </c>
      <c r="E183" s="36">
        <v>35</v>
      </c>
      <c r="F183" s="43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>
        <v>1</v>
      </c>
      <c r="AD183" s="37">
        <v>1</v>
      </c>
      <c r="AE183" s="37">
        <v>1</v>
      </c>
      <c r="AF183" s="37">
        <v>1</v>
      </c>
      <c r="AG183" s="37">
        <v>1</v>
      </c>
      <c r="AH183" s="37"/>
      <c r="AI183" s="37"/>
      <c r="AJ183" s="38"/>
      <c r="AK183" s="23">
        <f t="shared" si="2"/>
        <v>175</v>
      </c>
    </row>
    <row r="184" spans="1:37">
      <c r="A184" s="35">
        <v>5050973862</v>
      </c>
      <c r="B184" s="35" t="s">
        <v>149</v>
      </c>
      <c r="C184" s="35" t="s">
        <v>254</v>
      </c>
      <c r="D184" s="35" t="s">
        <v>12</v>
      </c>
      <c r="E184" s="36">
        <v>20</v>
      </c>
      <c r="F184" s="43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>
        <v>1</v>
      </c>
      <c r="AD184" s="37">
        <v>1</v>
      </c>
      <c r="AE184" s="37">
        <v>1</v>
      </c>
      <c r="AF184" s="37">
        <v>1</v>
      </c>
      <c r="AG184" s="37">
        <v>1</v>
      </c>
      <c r="AH184" s="37"/>
      <c r="AI184" s="37"/>
      <c r="AJ184" s="38"/>
      <c r="AK184" s="23">
        <f t="shared" si="2"/>
        <v>100</v>
      </c>
    </row>
    <row r="185" spans="1:37">
      <c r="A185" s="35">
        <v>5050973861</v>
      </c>
      <c r="B185" s="35" t="s">
        <v>149</v>
      </c>
      <c r="C185" s="35" t="s">
        <v>256</v>
      </c>
      <c r="D185" s="35" t="s">
        <v>12</v>
      </c>
      <c r="E185" s="36">
        <v>22.5</v>
      </c>
      <c r="F185" s="43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>
        <v>1</v>
      </c>
      <c r="AD185" s="37">
        <v>1</v>
      </c>
      <c r="AE185" s="37">
        <v>1</v>
      </c>
      <c r="AF185" s="37">
        <v>1</v>
      </c>
      <c r="AG185" s="37">
        <v>1</v>
      </c>
      <c r="AH185" s="37"/>
      <c r="AI185" s="37"/>
      <c r="AJ185" s="38"/>
      <c r="AK185" s="23">
        <f t="shared" si="2"/>
        <v>112.5</v>
      </c>
    </row>
    <row r="186" spans="1:37">
      <c r="A186" s="35">
        <v>5050973840</v>
      </c>
      <c r="B186" s="35" t="s">
        <v>22</v>
      </c>
      <c r="C186" s="35" t="s">
        <v>257</v>
      </c>
      <c r="D186" s="35" t="s">
        <v>68</v>
      </c>
      <c r="E186" s="36">
        <v>75</v>
      </c>
      <c r="F186" s="43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>
        <v>1</v>
      </c>
      <c r="AD186" s="37">
        <v>1</v>
      </c>
      <c r="AE186" s="37">
        <v>1</v>
      </c>
      <c r="AF186" s="37">
        <v>1</v>
      </c>
      <c r="AG186" s="37">
        <v>1</v>
      </c>
      <c r="AH186" s="37"/>
      <c r="AI186" s="37"/>
      <c r="AJ186" s="38"/>
      <c r="AK186" s="23">
        <f t="shared" si="2"/>
        <v>375</v>
      </c>
    </row>
    <row r="187" spans="1:37">
      <c r="A187" s="35">
        <v>5050973994</v>
      </c>
      <c r="B187" s="35" t="s">
        <v>149</v>
      </c>
      <c r="C187" s="35" t="s">
        <v>260</v>
      </c>
      <c r="D187" s="35" t="s">
        <v>12</v>
      </c>
      <c r="E187" s="36">
        <v>27.5</v>
      </c>
      <c r="F187" s="43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>
        <v>1</v>
      </c>
      <c r="AD187" s="37">
        <v>1</v>
      </c>
      <c r="AE187" s="37">
        <v>1</v>
      </c>
      <c r="AF187" s="37">
        <v>1</v>
      </c>
      <c r="AG187" s="37">
        <v>1</v>
      </c>
      <c r="AH187" s="37"/>
      <c r="AI187" s="37"/>
      <c r="AJ187" s="38"/>
      <c r="AK187" s="23">
        <f t="shared" si="2"/>
        <v>137.5</v>
      </c>
    </row>
    <row r="188" spans="1:37">
      <c r="A188" s="35">
        <v>5050973847</v>
      </c>
      <c r="B188" s="35" t="s">
        <v>22</v>
      </c>
      <c r="C188" s="35" t="s">
        <v>261</v>
      </c>
      <c r="D188" s="35" t="s">
        <v>68</v>
      </c>
      <c r="E188" s="36">
        <v>32.5</v>
      </c>
      <c r="F188" s="43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>
        <v>1</v>
      </c>
      <c r="AD188" s="37">
        <v>1</v>
      </c>
      <c r="AE188" s="37">
        <v>1</v>
      </c>
      <c r="AF188" s="37">
        <v>1</v>
      </c>
      <c r="AG188" s="37">
        <v>1</v>
      </c>
      <c r="AH188" s="37"/>
      <c r="AI188" s="37"/>
      <c r="AJ188" s="38"/>
      <c r="AK188" s="23">
        <f t="shared" si="2"/>
        <v>162.5</v>
      </c>
    </row>
    <row r="189" spans="1:37">
      <c r="A189" s="35">
        <v>5050973860</v>
      </c>
      <c r="B189" s="35" t="s">
        <v>149</v>
      </c>
      <c r="C189" s="35" t="s">
        <v>262</v>
      </c>
      <c r="D189" s="35" t="s">
        <v>12</v>
      </c>
      <c r="E189" s="36">
        <v>27.5</v>
      </c>
      <c r="F189" s="43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>
        <v>1</v>
      </c>
      <c r="AD189" s="37">
        <v>1</v>
      </c>
      <c r="AE189" s="37">
        <v>1</v>
      </c>
      <c r="AF189" s="37">
        <v>1</v>
      </c>
      <c r="AG189" s="37">
        <v>1</v>
      </c>
      <c r="AH189" s="37"/>
      <c r="AI189" s="37"/>
      <c r="AJ189" s="38"/>
      <c r="AK189" s="23">
        <f t="shared" si="2"/>
        <v>137.5</v>
      </c>
    </row>
    <row r="190" spans="1:37">
      <c r="A190" s="35">
        <v>5050973972</v>
      </c>
      <c r="B190" s="35" t="s">
        <v>22</v>
      </c>
      <c r="C190" s="35" t="s">
        <v>263</v>
      </c>
      <c r="D190" s="35" t="s">
        <v>150</v>
      </c>
      <c r="E190" s="36">
        <v>60</v>
      </c>
      <c r="F190" s="43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>
        <v>1</v>
      </c>
      <c r="AD190" s="37">
        <v>1</v>
      </c>
      <c r="AE190" s="37">
        <v>1</v>
      </c>
      <c r="AF190" s="37">
        <v>1</v>
      </c>
      <c r="AG190" s="37">
        <v>1</v>
      </c>
      <c r="AH190" s="37"/>
      <c r="AI190" s="37"/>
      <c r="AJ190" s="38"/>
      <c r="AK190" s="23">
        <f t="shared" si="2"/>
        <v>300</v>
      </c>
    </row>
    <row r="191" spans="1:37">
      <c r="A191" s="35">
        <v>5050973965</v>
      </c>
      <c r="B191" s="35" t="s">
        <v>22</v>
      </c>
      <c r="C191" s="35" t="s">
        <v>265</v>
      </c>
      <c r="D191" s="35" t="s">
        <v>151</v>
      </c>
      <c r="E191" s="36">
        <v>40</v>
      </c>
      <c r="F191" s="43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>
        <v>1</v>
      </c>
      <c r="AD191" s="37">
        <v>1</v>
      </c>
      <c r="AE191" s="37">
        <v>1</v>
      </c>
      <c r="AF191" s="37">
        <v>1</v>
      </c>
      <c r="AG191" s="37">
        <v>1</v>
      </c>
      <c r="AH191" s="37"/>
      <c r="AI191" s="37"/>
      <c r="AJ191" s="38"/>
      <c r="AK191" s="23">
        <f t="shared" si="2"/>
        <v>200</v>
      </c>
    </row>
    <row r="192" spans="1:37">
      <c r="A192" s="35">
        <v>5050973846</v>
      </c>
      <c r="B192" s="35" t="s">
        <v>22</v>
      </c>
      <c r="C192" s="35" t="s">
        <v>266</v>
      </c>
      <c r="D192" s="35" t="s">
        <v>68</v>
      </c>
      <c r="E192" s="36">
        <v>60</v>
      </c>
      <c r="F192" s="43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>
        <v>1</v>
      </c>
      <c r="AD192" s="37">
        <v>1</v>
      </c>
      <c r="AE192" s="37">
        <v>1</v>
      </c>
      <c r="AF192" s="37">
        <v>1</v>
      </c>
      <c r="AG192" s="37">
        <v>1</v>
      </c>
      <c r="AH192" s="37"/>
      <c r="AI192" s="37"/>
      <c r="AJ192" s="38"/>
      <c r="AK192" s="23">
        <f t="shared" si="2"/>
        <v>300</v>
      </c>
    </row>
    <row r="193" spans="1:37">
      <c r="A193" s="35">
        <v>5050973841</v>
      </c>
      <c r="B193" s="35" t="s">
        <v>22</v>
      </c>
      <c r="C193" s="35" t="s">
        <v>267</v>
      </c>
      <c r="D193" s="35" t="s">
        <v>68</v>
      </c>
      <c r="E193" s="36">
        <v>40</v>
      </c>
      <c r="F193" s="43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>
        <v>1</v>
      </c>
      <c r="AD193" s="37">
        <v>1</v>
      </c>
      <c r="AE193" s="37">
        <v>1</v>
      </c>
      <c r="AF193" s="37">
        <v>1</v>
      </c>
      <c r="AG193" s="37">
        <v>1</v>
      </c>
      <c r="AH193" s="37"/>
      <c r="AI193" s="37"/>
      <c r="AJ193" s="38"/>
      <c r="AK193" s="23">
        <f t="shared" si="2"/>
        <v>200</v>
      </c>
    </row>
    <row r="194" spans="1:37">
      <c r="A194" s="35">
        <v>5050973793</v>
      </c>
      <c r="B194" s="35" t="s">
        <v>65</v>
      </c>
      <c r="C194" s="35" t="s">
        <v>268</v>
      </c>
      <c r="D194" s="35" t="s">
        <v>68</v>
      </c>
      <c r="E194" s="36">
        <v>10</v>
      </c>
      <c r="F194" s="43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>
        <v>1</v>
      </c>
      <c r="AJ194" s="38"/>
      <c r="AK194" s="23">
        <f t="shared" si="2"/>
        <v>10</v>
      </c>
    </row>
    <row r="195" spans="1:37">
      <c r="A195" s="35">
        <v>5050973964</v>
      </c>
      <c r="B195" s="35" t="s">
        <v>22</v>
      </c>
      <c r="C195" s="35" t="s">
        <v>269</v>
      </c>
      <c r="D195" s="35" t="s">
        <v>152</v>
      </c>
      <c r="E195" s="36">
        <v>50</v>
      </c>
      <c r="F195" s="43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>
        <v>1</v>
      </c>
      <c r="AD195" s="37">
        <v>1</v>
      </c>
      <c r="AE195" s="37">
        <v>1</v>
      </c>
      <c r="AF195" s="37">
        <v>1</v>
      </c>
      <c r="AG195" s="37">
        <v>1</v>
      </c>
      <c r="AH195" s="37"/>
      <c r="AI195" s="37"/>
      <c r="AJ195" s="38"/>
      <c r="AK195" s="23">
        <f t="shared" si="2"/>
        <v>250</v>
      </c>
    </row>
    <row r="196" spans="1:37">
      <c r="A196" s="35">
        <v>5050973954</v>
      </c>
      <c r="B196" s="35" t="s">
        <v>22</v>
      </c>
      <c r="C196" s="35" t="s">
        <v>270</v>
      </c>
      <c r="D196" s="35" t="s">
        <v>153</v>
      </c>
      <c r="E196" s="36">
        <v>50</v>
      </c>
      <c r="F196" s="43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>
        <v>1</v>
      </c>
      <c r="AD196" s="37">
        <v>1</v>
      </c>
      <c r="AE196" s="37">
        <v>1</v>
      </c>
      <c r="AF196" s="37">
        <v>1</v>
      </c>
      <c r="AG196" s="37">
        <v>1</v>
      </c>
      <c r="AH196" s="37"/>
      <c r="AI196" s="37"/>
      <c r="AJ196" s="38"/>
      <c r="AK196" s="23">
        <f t="shared" si="2"/>
        <v>250</v>
      </c>
    </row>
    <row r="197" spans="1:37">
      <c r="A197" s="35">
        <v>5050973969</v>
      </c>
      <c r="B197" s="35" t="s">
        <v>22</v>
      </c>
      <c r="C197" s="35" t="s">
        <v>274</v>
      </c>
      <c r="D197" s="35" t="s">
        <v>117</v>
      </c>
      <c r="E197" s="36">
        <v>32.5</v>
      </c>
      <c r="F197" s="43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>
        <v>1</v>
      </c>
      <c r="AD197" s="37">
        <v>1</v>
      </c>
      <c r="AE197" s="37">
        <v>1</v>
      </c>
      <c r="AF197" s="37">
        <v>1</v>
      </c>
      <c r="AG197" s="37">
        <v>1</v>
      </c>
      <c r="AH197" s="37"/>
      <c r="AI197" s="37"/>
      <c r="AJ197" s="38"/>
      <c r="AK197" s="23">
        <f t="shared" si="2"/>
        <v>162.5</v>
      </c>
    </row>
    <row r="198" spans="1:37">
      <c r="A198" s="35">
        <v>5050973970</v>
      </c>
      <c r="B198" s="35" t="s">
        <v>22</v>
      </c>
      <c r="C198" s="35" t="s">
        <v>275</v>
      </c>
      <c r="D198" s="35" t="s">
        <v>118</v>
      </c>
      <c r="E198" s="36">
        <v>32.5</v>
      </c>
      <c r="F198" s="43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>
        <v>1</v>
      </c>
      <c r="AD198" s="37">
        <v>1</v>
      </c>
      <c r="AE198" s="37">
        <v>1</v>
      </c>
      <c r="AF198" s="37">
        <v>1</v>
      </c>
      <c r="AG198" s="37">
        <v>1</v>
      </c>
      <c r="AH198" s="37"/>
      <c r="AI198" s="37"/>
      <c r="AJ198" s="38"/>
      <c r="AK198" s="23">
        <f t="shared" si="2"/>
        <v>162.5</v>
      </c>
    </row>
    <row r="199" spans="1:37">
      <c r="A199" s="35">
        <v>5050973844</v>
      </c>
      <c r="B199" s="35" t="s">
        <v>22</v>
      </c>
      <c r="C199" s="35" t="s">
        <v>276</v>
      </c>
      <c r="D199" s="35" t="s">
        <v>68</v>
      </c>
      <c r="E199" s="36">
        <v>32.5</v>
      </c>
      <c r="F199" s="43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>
        <v>1</v>
      </c>
      <c r="AD199" s="37">
        <v>1</v>
      </c>
      <c r="AE199" s="37">
        <v>1</v>
      </c>
      <c r="AF199" s="37">
        <v>1</v>
      </c>
      <c r="AG199" s="37">
        <v>1</v>
      </c>
      <c r="AH199" s="37"/>
      <c r="AI199" s="37"/>
      <c r="AJ199" s="38"/>
      <c r="AK199" s="23">
        <f t="shared" si="2"/>
        <v>162.5</v>
      </c>
    </row>
    <row r="200" spans="1:37">
      <c r="A200" s="35">
        <v>5054167096</v>
      </c>
      <c r="B200" s="35" t="s">
        <v>63</v>
      </c>
      <c r="C200" s="35" t="s">
        <v>289</v>
      </c>
      <c r="D200" s="35" t="s">
        <v>61</v>
      </c>
      <c r="E200" s="36">
        <v>10</v>
      </c>
      <c r="F200" s="43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>
        <v>1</v>
      </c>
      <c r="AD200" s="37">
        <v>1</v>
      </c>
      <c r="AE200" s="37">
        <v>1</v>
      </c>
      <c r="AF200" s="37">
        <v>1</v>
      </c>
      <c r="AG200" s="37">
        <v>1</v>
      </c>
      <c r="AH200" s="37"/>
      <c r="AI200" s="37"/>
      <c r="AJ200" s="38"/>
      <c r="AK200" s="23">
        <f t="shared" si="2"/>
        <v>50</v>
      </c>
    </row>
    <row r="201" spans="1:37">
      <c r="A201" s="35">
        <v>5054167097</v>
      </c>
      <c r="B201" s="35" t="s">
        <v>63</v>
      </c>
      <c r="C201" s="35" t="s">
        <v>290</v>
      </c>
      <c r="D201" s="35" t="s">
        <v>154</v>
      </c>
      <c r="E201" s="36">
        <v>10</v>
      </c>
      <c r="F201" s="43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>
        <v>1</v>
      </c>
      <c r="AD201" s="37">
        <v>1</v>
      </c>
      <c r="AE201" s="37">
        <v>1</v>
      </c>
      <c r="AF201" s="37">
        <v>1</v>
      </c>
      <c r="AG201" s="37">
        <v>1</v>
      </c>
      <c r="AH201" s="37"/>
      <c r="AI201" s="37"/>
      <c r="AJ201" s="38"/>
      <c r="AK201" s="23">
        <f t="shared" si="2"/>
        <v>50</v>
      </c>
    </row>
    <row r="202" spans="1:37">
      <c r="A202" s="35">
        <v>5054167098</v>
      </c>
      <c r="B202" s="35" t="s">
        <v>63</v>
      </c>
      <c r="C202" s="35" t="s">
        <v>291</v>
      </c>
      <c r="D202" s="35" t="s">
        <v>155</v>
      </c>
      <c r="E202" s="36">
        <v>10</v>
      </c>
      <c r="F202" s="43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>
        <v>1</v>
      </c>
      <c r="AD202" s="37">
        <v>1</v>
      </c>
      <c r="AE202" s="37">
        <v>1</v>
      </c>
      <c r="AF202" s="37">
        <v>1</v>
      </c>
      <c r="AG202" s="37">
        <v>1</v>
      </c>
      <c r="AH202" s="37"/>
      <c r="AI202" s="37"/>
      <c r="AJ202" s="38"/>
      <c r="AK202" s="23">
        <f t="shared" si="2"/>
        <v>50</v>
      </c>
    </row>
    <row r="203" spans="1:37">
      <c r="A203" s="35">
        <v>5050973808</v>
      </c>
      <c r="B203" s="35" t="s">
        <v>65</v>
      </c>
      <c r="C203" s="35" t="s">
        <v>292</v>
      </c>
      <c r="D203" s="35" t="s">
        <v>68</v>
      </c>
      <c r="E203" s="36">
        <v>40</v>
      </c>
      <c r="F203" s="43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>
        <v>1</v>
      </c>
      <c r="AJ203" s="38"/>
      <c r="AK203" s="23">
        <f t="shared" si="2"/>
        <v>40</v>
      </c>
    </row>
    <row r="204" spans="1:37">
      <c r="A204" s="35">
        <v>5050973806</v>
      </c>
      <c r="B204" s="35" t="s">
        <v>65</v>
      </c>
      <c r="C204" s="35" t="s">
        <v>293</v>
      </c>
      <c r="D204" s="35" t="s">
        <v>68</v>
      </c>
      <c r="E204" s="36">
        <v>10</v>
      </c>
      <c r="F204" s="43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>
        <v>1</v>
      </c>
      <c r="AJ204" s="38"/>
      <c r="AK204" s="23">
        <f t="shared" si="2"/>
        <v>10</v>
      </c>
    </row>
    <row r="205" spans="1:37">
      <c r="A205" s="35">
        <v>5050973807</v>
      </c>
      <c r="B205" s="35" t="s">
        <v>65</v>
      </c>
      <c r="C205" s="35" t="s">
        <v>295</v>
      </c>
      <c r="D205" s="35" t="s">
        <v>68</v>
      </c>
      <c r="E205" s="36">
        <v>20</v>
      </c>
      <c r="F205" s="43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>
        <v>1</v>
      </c>
      <c r="AJ205" s="38"/>
      <c r="AK205" s="23">
        <f t="shared" si="2"/>
        <v>20</v>
      </c>
    </row>
    <row r="206" spans="1:37">
      <c r="A206" s="35">
        <v>5054167056</v>
      </c>
      <c r="B206" s="35" t="s">
        <v>59</v>
      </c>
      <c r="C206" s="35" t="s">
        <v>302</v>
      </c>
      <c r="D206" s="35" t="s">
        <v>113</v>
      </c>
      <c r="E206" s="36">
        <v>62</v>
      </c>
      <c r="F206" s="43"/>
      <c r="G206" s="37"/>
      <c r="H206" s="37"/>
      <c r="I206" s="37"/>
      <c r="J206" s="37">
        <v>1</v>
      </c>
      <c r="K206" s="37">
        <v>1</v>
      </c>
      <c r="L206" s="37">
        <v>1</v>
      </c>
      <c r="M206" s="37">
        <v>1</v>
      </c>
      <c r="N206" s="37">
        <v>1</v>
      </c>
      <c r="O206" s="37">
        <v>1</v>
      </c>
      <c r="P206" s="37">
        <v>1</v>
      </c>
      <c r="Q206" s="37">
        <v>1</v>
      </c>
      <c r="R206" s="37">
        <v>1</v>
      </c>
      <c r="S206" s="37">
        <v>1</v>
      </c>
      <c r="T206" s="37">
        <v>1</v>
      </c>
      <c r="U206" s="37">
        <v>1</v>
      </c>
      <c r="V206" s="37">
        <v>1</v>
      </c>
      <c r="W206" s="37">
        <v>1</v>
      </c>
      <c r="X206" s="37">
        <v>1</v>
      </c>
      <c r="Y206" s="37">
        <v>1</v>
      </c>
      <c r="Z206" s="37">
        <v>1</v>
      </c>
      <c r="AA206" s="37">
        <v>1</v>
      </c>
      <c r="AB206" s="37">
        <v>1</v>
      </c>
      <c r="AC206" s="37"/>
      <c r="AD206" s="37"/>
      <c r="AE206" s="37"/>
      <c r="AF206" s="37"/>
      <c r="AG206" s="37"/>
      <c r="AH206" s="37"/>
      <c r="AI206" s="37"/>
      <c r="AJ206" s="38"/>
      <c r="AK206" s="23">
        <f t="shared" si="2"/>
        <v>1178</v>
      </c>
    </row>
    <row r="207" spans="1:37">
      <c r="A207" s="35">
        <v>5054167054</v>
      </c>
      <c r="B207" s="35" t="s">
        <v>59</v>
      </c>
      <c r="C207" s="35" t="s">
        <v>303</v>
      </c>
      <c r="D207" s="35" t="s">
        <v>154</v>
      </c>
      <c r="E207" s="36">
        <v>62</v>
      </c>
      <c r="F207" s="43"/>
      <c r="G207" s="37"/>
      <c r="H207" s="37"/>
      <c r="I207" s="37"/>
      <c r="J207" s="37">
        <v>1</v>
      </c>
      <c r="K207" s="37">
        <v>1</v>
      </c>
      <c r="L207" s="37">
        <v>1</v>
      </c>
      <c r="M207" s="37">
        <v>1</v>
      </c>
      <c r="N207" s="37">
        <v>1</v>
      </c>
      <c r="O207" s="37">
        <v>1</v>
      </c>
      <c r="P207" s="37">
        <v>1</v>
      </c>
      <c r="Q207" s="37">
        <v>1</v>
      </c>
      <c r="R207" s="37">
        <v>1</v>
      </c>
      <c r="S207" s="37">
        <v>1</v>
      </c>
      <c r="T207" s="37">
        <v>1</v>
      </c>
      <c r="U207" s="37">
        <v>1</v>
      </c>
      <c r="V207" s="37">
        <v>1</v>
      </c>
      <c r="W207" s="37">
        <v>1</v>
      </c>
      <c r="X207" s="37">
        <v>1</v>
      </c>
      <c r="Y207" s="37">
        <v>1</v>
      </c>
      <c r="Z207" s="37">
        <v>1</v>
      </c>
      <c r="AA207" s="37">
        <v>1</v>
      </c>
      <c r="AB207" s="37">
        <v>1</v>
      </c>
      <c r="AC207" s="37"/>
      <c r="AD207" s="37"/>
      <c r="AE207" s="37"/>
      <c r="AF207" s="37"/>
      <c r="AG207" s="37"/>
      <c r="AH207" s="37"/>
      <c r="AI207" s="37"/>
      <c r="AJ207" s="38"/>
      <c r="AK207" s="23">
        <f t="shared" ref="AK207:AK233" si="3">SUM(F207:AI207)*E207</f>
        <v>1178</v>
      </c>
    </row>
    <row r="208" spans="1:37">
      <c r="A208" s="35">
        <v>5054167055</v>
      </c>
      <c r="B208" s="35" t="s">
        <v>59</v>
      </c>
      <c r="C208" s="35" t="s">
        <v>305</v>
      </c>
      <c r="D208" s="35" t="s">
        <v>155</v>
      </c>
      <c r="E208" s="36">
        <v>62</v>
      </c>
      <c r="F208" s="43"/>
      <c r="G208" s="37"/>
      <c r="H208" s="37">
        <v>1</v>
      </c>
      <c r="I208" s="37">
        <v>1</v>
      </c>
      <c r="J208" s="37">
        <v>1</v>
      </c>
      <c r="K208" s="37">
        <v>1</v>
      </c>
      <c r="L208" s="37">
        <v>1</v>
      </c>
      <c r="M208" s="37">
        <v>1</v>
      </c>
      <c r="N208" s="37">
        <v>1</v>
      </c>
      <c r="O208" s="37">
        <v>1</v>
      </c>
      <c r="P208" s="37">
        <v>1</v>
      </c>
      <c r="Q208" s="37">
        <v>1</v>
      </c>
      <c r="R208" s="37">
        <v>1</v>
      </c>
      <c r="S208" s="37">
        <v>1</v>
      </c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8"/>
      <c r="AK208" s="23">
        <f t="shared" si="3"/>
        <v>744</v>
      </c>
    </row>
    <row r="209" spans="1:37">
      <c r="A209" s="35">
        <v>5054167057</v>
      </c>
      <c r="B209" s="35" t="s">
        <v>59</v>
      </c>
      <c r="C209" s="35" t="s">
        <v>306</v>
      </c>
      <c r="D209" s="35" t="s">
        <v>156</v>
      </c>
      <c r="E209" s="36">
        <v>62</v>
      </c>
      <c r="F209" s="43"/>
      <c r="G209" s="37"/>
      <c r="H209" s="37">
        <v>1</v>
      </c>
      <c r="I209" s="37">
        <v>1</v>
      </c>
      <c r="J209" s="37">
        <v>1</v>
      </c>
      <c r="K209" s="37">
        <v>1</v>
      </c>
      <c r="L209" s="37">
        <v>1</v>
      </c>
      <c r="M209" s="37">
        <v>1</v>
      </c>
      <c r="N209" s="37">
        <v>1</v>
      </c>
      <c r="O209" s="37">
        <v>1</v>
      </c>
      <c r="P209" s="37">
        <v>1</v>
      </c>
      <c r="Q209" s="37">
        <v>1</v>
      </c>
      <c r="R209" s="37">
        <v>1</v>
      </c>
      <c r="S209" s="37">
        <v>1</v>
      </c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8"/>
      <c r="AK209" s="23">
        <f t="shared" si="3"/>
        <v>744</v>
      </c>
    </row>
    <row r="210" spans="1:37">
      <c r="A210" s="35">
        <v>5050973947</v>
      </c>
      <c r="B210" s="35" t="s">
        <v>63</v>
      </c>
      <c r="C210" s="35" t="s">
        <v>309</v>
      </c>
      <c r="D210" s="35" t="s">
        <v>61</v>
      </c>
      <c r="E210" s="36">
        <v>8</v>
      </c>
      <c r="F210" s="43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>
        <v>1</v>
      </c>
      <c r="AE210" s="37">
        <v>1</v>
      </c>
      <c r="AF210" s="37">
        <v>1</v>
      </c>
      <c r="AG210" s="37"/>
      <c r="AH210" s="37"/>
      <c r="AI210" s="37"/>
      <c r="AJ210" s="38"/>
      <c r="AK210" s="23">
        <f t="shared" si="3"/>
        <v>24</v>
      </c>
    </row>
    <row r="211" spans="1:37">
      <c r="A211" s="35">
        <v>5050973943</v>
      </c>
      <c r="B211" s="35" t="s">
        <v>63</v>
      </c>
      <c r="C211" s="35" t="s">
        <v>310</v>
      </c>
      <c r="D211" s="35" t="s">
        <v>61</v>
      </c>
      <c r="E211" s="36">
        <v>7</v>
      </c>
      <c r="F211" s="43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>
        <v>1</v>
      </c>
      <c r="AE211" s="37">
        <v>1</v>
      </c>
      <c r="AF211" s="37">
        <v>1</v>
      </c>
      <c r="AG211" s="37"/>
      <c r="AH211" s="37"/>
      <c r="AI211" s="37"/>
      <c r="AJ211" s="38"/>
      <c r="AK211" s="23">
        <f t="shared" si="3"/>
        <v>21</v>
      </c>
    </row>
    <row r="212" spans="1:37">
      <c r="A212" s="35">
        <v>5050973944</v>
      </c>
      <c r="B212" s="35" t="s">
        <v>63</v>
      </c>
      <c r="C212" s="35" t="s">
        <v>311</v>
      </c>
      <c r="D212" s="35" t="s">
        <v>133</v>
      </c>
      <c r="E212" s="36">
        <v>7</v>
      </c>
      <c r="F212" s="43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>
        <v>1</v>
      </c>
      <c r="AE212" s="37">
        <v>1</v>
      </c>
      <c r="AF212" s="37">
        <v>1</v>
      </c>
      <c r="AG212" s="37"/>
      <c r="AH212" s="37"/>
      <c r="AI212" s="37"/>
      <c r="AJ212" s="38"/>
      <c r="AK212" s="23">
        <f t="shared" si="3"/>
        <v>21</v>
      </c>
    </row>
    <row r="213" spans="1:37">
      <c r="A213" s="35">
        <v>5050973945</v>
      </c>
      <c r="B213" s="35" t="s">
        <v>63</v>
      </c>
      <c r="C213" s="35" t="s">
        <v>312</v>
      </c>
      <c r="D213" s="35" t="s">
        <v>61</v>
      </c>
      <c r="E213" s="36">
        <v>7.5</v>
      </c>
      <c r="F213" s="43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>
        <v>1</v>
      </c>
      <c r="AE213" s="37">
        <v>1</v>
      </c>
      <c r="AF213" s="37">
        <v>1</v>
      </c>
      <c r="AG213" s="37"/>
      <c r="AH213" s="37"/>
      <c r="AI213" s="37"/>
      <c r="AJ213" s="38"/>
      <c r="AK213" s="23">
        <f t="shared" si="3"/>
        <v>22.5</v>
      </c>
    </row>
    <row r="214" spans="1:37">
      <c r="A214" s="35">
        <v>5050973946</v>
      </c>
      <c r="B214" s="35" t="s">
        <v>63</v>
      </c>
      <c r="C214" s="35" t="s">
        <v>313</v>
      </c>
      <c r="D214" s="35" t="s">
        <v>133</v>
      </c>
      <c r="E214" s="36">
        <v>7.5</v>
      </c>
      <c r="F214" s="43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>
        <v>1</v>
      </c>
      <c r="AE214" s="37">
        <v>1</v>
      </c>
      <c r="AF214" s="37">
        <v>1</v>
      </c>
      <c r="AG214" s="37"/>
      <c r="AH214" s="37"/>
      <c r="AI214" s="37"/>
      <c r="AJ214" s="38"/>
      <c r="AK214" s="23">
        <f t="shared" si="3"/>
        <v>22.5</v>
      </c>
    </row>
    <row r="215" spans="1:37">
      <c r="A215" s="35">
        <v>5050973953</v>
      </c>
      <c r="B215" s="35" t="s">
        <v>13</v>
      </c>
      <c r="C215" s="35" t="s">
        <v>315</v>
      </c>
      <c r="D215" s="35" t="s">
        <v>61</v>
      </c>
      <c r="E215" s="36">
        <v>9</v>
      </c>
      <c r="F215" s="43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>
        <v>1</v>
      </c>
      <c r="AF215" s="37">
        <v>1</v>
      </c>
      <c r="AG215" s="37"/>
      <c r="AH215" s="37"/>
      <c r="AI215" s="37"/>
      <c r="AJ215" s="38"/>
      <c r="AK215" s="23">
        <f t="shared" si="3"/>
        <v>18</v>
      </c>
    </row>
    <row r="216" spans="1:37">
      <c r="A216" s="35">
        <v>5050973670</v>
      </c>
      <c r="B216" s="35" t="s">
        <v>115</v>
      </c>
      <c r="C216" s="35" t="s">
        <v>319</v>
      </c>
      <c r="D216" s="35" t="s">
        <v>61</v>
      </c>
      <c r="E216" s="36">
        <v>7.5</v>
      </c>
      <c r="F216" s="43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>
        <v>1</v>
      </c>
      <c r="AE216" s="37">
        <v>1</v>
      </c>
      <c r="AF216" s="37">
        <v>1</v>
      </c>
      <c r="AG216" s="37">
        <v>1</v>
      </c>
      <c r="AH216" s="37"/>
      <c r="AI216" s="37"/>
      <c r="AJ216" s="38"/>
      <c r="AK216" s="23">
        <f t="shared" si="3"/>
        <v>30</v>
      </c>
    </row>
    <row r="217" spans="1:37">
      <c r="A217" s="35">
        <v>5050973672</v>
      </c>
      <c r="B217" s="35" t="s">
        <v>63</v>
      </c>
      <c r="C217" s="35" t="s">
        <v>320</v>
      </c>
      <c r="D217" s="35" t="s">
        <v>146</v>
      </c>
      <c r="E217" s="36">
        <v>5</v>
      </c>
      <c r="F217" s="43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>
        <v>1</v>
      </c>
      <c r="AE217" s="37">
        <v>1</v>
      </c>
      <c r="AF217" s="37">
        <v>1</v>
      </c>
      <c r="AG217" s="37"/>
      <c r="AH217" s="37"/>
      <c r="AI217" s="37"/>
      <c r="AJ217" s="38"/>
      <c r="AK217" s="23">
        <f t="shared" si="3"/>
        <v>15</v>
      </c>
    </row>
    <row r="218" spans="1:37">
      <c r="A218" s="35">
        <v>5050973824</v>
      </c>
      <c r="B218" s="35" t="s">
        <v>63</v>
      </c>
      <c r="C218" s="35" t="s">
        <v>321</v>
      </c>
      <c r="D218" s="35" t="s">
        <v>148</v>
      </c>
      <c r="E218" s="36">
        <v>5</v>
      </c>
      <c r="F218" s="43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>
        <v>1</v>
      </c>
      <c r="AE218" s="37">
        <v>1</v>
      </c>
      <c r="AF218" s="37">
        <v>1</v>
      </c>
      <c r="AG218" s="37"/>
      <c r="AH218" s="37"/>
      <c r="AI218" s="37"/>
      <c r="AJ218" s="38"/>
      <c r="AK218" s="23">
        <f t="shared" si="3"/>
        <v>15</v>
      </c>
    </row>
    <row r="219" spans="1:37">
      <c r="A219" s="35">
        <v>5050973671</v>
      </c>
      <c r="B219" s="35" t="s">
        <v>63</v>
      </c>
      <c r="C219" s="35" t="s">
        <v>323</v>
      </c>
      <c r="D219" s="35" t="s">
        <v>133</v>
      </c>
      <c r="E219" s="36">
        <v>5</v>
      </c>
      <c r="F219" s="43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>
        <v>1</v>
      </c>
      <c r="AE219" s="37">
        <v>1</v>
      </c>
      <c r="AF219" s="37">
        <v>1</v>
      </c>
      <c r="AG219" s="37"/>
      <c r="AH219" s="37"/>
      <c r="AI219" s="37"/>
      <c r="AJ219" s="38"/>
      <c r="AK219" s="23">
        <f t="shared" si="3"/>
        <v>15</v>
      </c>
    </row>
    <row r="220" spans="1:37">
      <c r="A220" s="35">
        <v>5050973674</v>
      </c>
      <c r="B220" s="35" t="s">
        <v>63</v>
      </c>
      <c r="C220" s="35" t="s">
        <v>324</v>
      </c>
      <c r="D220" s="35" t="s">
        <v>146</v>
      </c>
      <c r="E220" s="36">
        <v>6</v>
      </c>
      <c r="F220" s="43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>
        <v>1</v>
      </c>
      <c r="AE220" s="37">
        <v>1</v>
      </c>
      <c r="AF220" s="37">
        <v>1</v>
      </c>
      <c r="AG220" s="37"/>
      <c r="AH220" s="37"/>
      <c r="AI220" s="37"/>
      <c r="AJ220" s="38"/>
      <c r="AK220" s="23">
        <f t="shared" si="3"/>
        <v>18</v>
      </c>
    </row>
    <row r="221" spans="1:37">
      <c r="A221" s="35">
        <v>5050973826</v>
      </c>
      <c r="B221" s="35" t="s">
        <v>63</v>
      </c>
      <c r="C221" s="35" t="s">
        <v>325</v>
      </c>
      <c r="D221" s="35" t="s">
        <v>148</v>
      </c>
      <c r="E221" s="36">
        <v>6</v>
      </c>
      <c r="F221" s="43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>
        <v>1</v>
      </c>
      <c r="AE221" s="37">
        <v>1</v>
      </c>
      <c r="AF221" s="37">
        <v>1</v>
      </c>
      <c r="AG221" s="37"/>
      <c r="AH221" s="37"/>
      <c r="AI221" s="37"/>
      <c r="AJ221" s="38"/>
      <c r="AK221" s="23">
        <f t="shared" si="3"/>
        <v>18</v>
      </c>
    </row>
    <row r="222" spans="1:37">
      <c r="A222" s="35">
        <v>5050973673</v>
      </c>
      <c r="B222" s="35" t="s">
        <v>63</v>
      </c>
      <c r="C222" s="35" t="s">
        <v>327</v>
      </c>
      <c r="D222" s="35" t="s">
        <v>133</v>
      </c>
      <c r="E222" s="36">
        <v>6</v>
      </c>
      <c r="F222" s="43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>
        <v>1</v>
      </c>
      <c r="AE222" s="37">
        <v>1</v>
      </c>
      <c r="AF222" s="37">
        <v>1</v>
      </c>
      <c r="AG222" s="37"/>
      <c r="AH222" s="37"/>
      <c r="AI222" s="37"/>
      <c r="AJ222" s="38"/>
      <c r="AK222" s="23">
        <f t="shared" si="3"/>
        <v>18</v>
      </c>
    </row>
    <row r="223" spans="1:37">
      <c r="A223" s="35">
        <v>5050973668</v>
      </c>
      <c r="B223" s="35" t="s">
        <v>91</v>
      </c>
      <c r="C223" s="35" t="s">
        <v>328</v>
      </c>
      <c r="D223" s="35" t="s">
        <v>114</v>
      </c>
      <c r="E223" s="36">
        <v>7.5</v>
      </c>
      <c r="F223" s="43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>
        <v>1</v>
      </c>
      <c r="AF223" s="37">
        <v>1</v>
      </c>
      <c r="AG223" s="37"/>
      <c r="AH223" s="37"/>
      <c r="AI223" s="37"/>
      <c r="AJ223" s="38"/>
      <c r="AK223" s="23">
        <f t="shared" si="3"/>
        <v>15</v>
      </c>
    </row>
    <row r="224" spans="1:37">
      <c r="A224" s="35">
        <v>5054167052</v>
      </c>
      <c r="B224" s="35" t="s">
        <v>59</v>
      </c>
      <c r="C224" s="35" t="s">
        <v>333</v>
      </c>
      <c r="D224" s="35" t="s">
        <v>113</v>
      </c>
      <c r="E224" s="36">
        <v>59.41</v>
      </c>
      <c r="F224" s="43"/>
      <c r="G224" s="37"/>
      <c r="H224" s="37"/>
      <c r="I224" s="37"/>
      <c r="J224" s="37"/>
      <c r="K224" s="37"/>
      <c r="L224" s="37"/>
      <c r="M224" s="37"/>
      <c r="N224" s="37"/>
      <c r="O224" s="37"/>
      <c r="P224" s="37">
        <v>1</v>
      </c>
      <c r="Q224" s="37">
        <v>1</v>
      </c>
      <c r="R224" s="37">
        <v>1</v>
      </c>
      <c r="S224" s="37">
        <v>1</v>
      </c>
      <c r="T224" s="37">
        <v>1</v>
      </c>
      <c r="U224" s="37">
        <v>1</v>
      </c>
      <c r="V224" s="37">
        <v>1</v>
      </c>
      <c r="W224" s="37">
        <v>1</v>
      </c>
      <c r="X224" s="37">
        <v>1</v>
      </c>
      <c r="Y224" s="37">
        <v>1</v>
      </c>
      <c r="Z224" s="37">
        <v>1</v>
      </c>
      <c r="AA224" s="37">
        <v>1</v>
      </c>
      <c r="AB224" s="37">
        <v>1</v>
      </c>
      <c r="AC224" s="37"/>
      <c r="AD224" s="37"/>
      <c r="AE224" s="37"/>
      <c r="AF224" s="37"/>
      <c r="AG224" s="37"/>
      <c r="AH224" s="37"/>
      <c r="AI224" s="37"/>
      <c r="AJ224" s="38"/>
      <c r="AK224" s="23">
        <f t="shared" si="3"/>
        <v>772.32999999999993</v>
      </c>
    </row>
    <row r="225" spans="1:37">
      <c r="A225" s="35">
        <v>5054167053</v>
      </c>
      <c r="B225" s="35" t="s">
        <v>59</v>
      </c>
      <c r="C225" s="35" t="s">
        <v>334</v>
      </c>
      <c r="D225" s="35" t="s">
        <v>156</v>
      </c>
      <c r="E225" s="36">
        <v>59.41</v>
      </c>
      <c r="F225" s="43"/>
      <c r="G225" s="37"/>
      <c r="H225" s="37">
        <v>1</v>
      </c>
      <c r="I225" s="37">
        <v>1</v>
      </c>
      <c r="J225" s="37">
        <v>1</v>
      </c>
      <c r="K225" s="37">
        <v>1</v>
      </c>
      <c r="L225" s="37">
        <v>1</v>
      </c>
      <c r="M225" s="37">
        <v>1</v>
      </c>
      <c r="N225" s="37">
        <v>1</v>
      </c>
      <c r="O225" s="37">
        <v>1</v>
      </c>
      <c r="P225" s="37">
        <v>1</v>
      </c>
      <c r="Q225" s="37">
        <v>1</v>
      </c>
      <c r="R225" s="37">
        <v>1</v>
      </c>
      <c r="S225" s="37">
        <v>1</v>
      </c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8"/>
      <c r="AK225" s="23">
        <f t="shared" si="3"/>
        <v>712.92</v>
      </c>
    </row>
    <row r="226" spans="1:37">
      <c r="A226" s="35">
        <v>5050973669</v>
      </c>
      <c r="B226" s="35" t="s">
        <v>91</v>
      </c>
      <c r="C226" s="35" t="s">
        <v>347</v>
      </c>
      <c r="D226" s="35" t="s">
        <v>68</v>
      </c>
      <c r="E226" s="36">
        <v>9</v>
      </c>
      <c r="F226" s="43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>
        <v>1</v>
      </c>
      <c r="AF226" s="37">
        <v>1</v>
      </c>
      <c r="AG226" s="37"/>
      <c r="AH226" s="37"/>
      <c r="AI226" s="37"/>
      <c r="AJ226" s="38"/>
      <c r="AK226" s="23">
        <f t="shared" si="3"/>
        <v>18</v>
      </c>
    </row>
    <row r="227" spans="1:37">
      <c r="A227" s="35">
        <v>5050973715</v>
      </c>
      <c r="B227" s="35" t="s">
        <v>59</v>
      </c>
      <c r="C227" s="35" t="s">
        <v>352</v>
      </c>
      <c r="D227" s="35" t="s">
        <v>157</v>
      </c>
      <c r="E227" s="36">
        <v>49.08</v>
      </c>
      <c r="F227" s="43"/>
      <c r="G227" s="37"/>
      <c r="H227" s="37"/>
      <c r="I227" s="37"/>
      <c r="J227" s="37">
        <v>1</v>
      </c>
      <c r="K227" s="37">
        <v>1</v>
      </c>
      <c r="L227" s="37">
        <v>1</v>
      </c>
      <c r="M227" s="37">
        <v>1</v>
      </c>
      <c r="N227" s="37">
        <v>1</v>
      </c>
      <c r="O227" s="37">
        <v>1</v>
      </c>
      <c r="P227" s="37">
        <v>1</v>
      </c>
      <c r="Q227" s="37">
        <v>1</v>
      </c>
      <c r="R227" s="37">
        <v>1</v>
      </c>
      <c r="S227" s="37">
        <v>1</v>
      </c>
      <c r="T227" s="37">
        <v>1</v>
      </c>
      <c r="U227" s="37">
        <v>1</v>
      </c>
      <c r="V227" s="37">
        <v>1</v>
      </c>
      <c r="W227" s="37">
        <v>1</v>
      </c>
      <c r="X227" s="37">
        <v>1</v>
      </c>
      <c r="Y227" s="37">
        <v>1</v>
      </c>
      <c r="Z227" s="37">
        <v>1</v>
      </c>
      <c r="AA227" s="37"/>
      <c r="AB227" s="37"/>
      <c r="AC227" s="37"/>
      <c r="AD227" s="37"/>
      <c r="AE227" s="37"/>
      <c r="AF227" s="37"/>
      <c r="AG227" s="37"/>
      <c r="AH227" s="37"/>
      <c r="AI227" s="37"/>
      <c r="AJ227" s="38"/>
      <c r="AK227" s="23">
        <f t="shared" si="3"/>
        <v>834.36</v>
      </c>
    </row>
    <row r="228" spans="1:37">
      <c r="A228" s="35">
        <v>5054167043</v>
      </c>
      <c r="B228" s="35" t="s">
        <v>59</v>
      </c>
      <c r="C228" s="35" t="s">
        <v>353</v>
      </c>
      <c r="D228" s="35" t="s">
        <v>157</v>
      </c>
      <c r="E228" s="36">
        <v>49.08</v>
      </c>
      <c r="F228" s="43"/>
      <c r="G228" s="37"/>
      <c r="H228" s="37"/>
      <c r="I228" s="37"/>
      <c r="J228" s="37">
        <v>1</v>
      </c>
      <c r="K228" s="37">
        <v>1</v>
      </c>
      <c r="L228" s="37">
        <v>1</v>
      </c>
      <c r="M228" s="37">
        <v>1</v>
      </c>
      <c r="N228" s="37">
        <v>1</v>
      </c>
      <c r="O228" s="37">
        <v>1</v>
      </c>
      <c r="P228" s="37">
        <v>1</v>
      </c>
      <c r="Q228" s="37">
        <v>1</v>
      </c>
      <c r="R228" s="37">
        <v>1</v>
      </c>
      <c r="S228" s="37">
        <v>1</v>
      </c>
      <c r="T228" s="37">
        <v>1</v>
      </c>
      <c r="U228" s="37">
        <v>1</v>
      </c>
      <c r="V228" s="37">
        <v>1</v>
      </c>
      <c r="W228" s="37">
        <v>1</v>
      </c>
      <c r="X228" s="37">
        <v>1</v>
      </c>
      <c r="Y228" s="37">
        <v>1</v>
      </c>
      <c r="Z228" s="37">
        <v>1</v>
      </c>
      <c r="AA228" s="37"/>
      <c r="AB228" s="37"/>
      <c r="AC228" s="37"/>
      <c r="AD228" s="37"/>
      <c r="AE228" s="37"/>
      <c r="AF228" s="37"/>
      <c r="AG228" s="37"/>
      <c r="AH228" s="37"/>
      <c r="AI228" s="37"/>
      <c r="AJ228" s="38"/>
      <c r="AK228" s="23">
        <f t="shared" si="3"/>
        <v>834.36</v>
      </c>
    </row>
    <row r="229" spans="1:37">
      <c r="A229" s="35">
        <v>5050973950</v>
      </c>
      <c r="B229" s="35" t="s">
        <v>63</v>
      </c>
      <c r="C229" s="35" t="s">
        <v>229</v>
      </c>
      <c r="D229" s="35" t="s">
        <v>114</v>
      </c>
      <c r="E229" s="36">
        <v>7.5</v>
      </c>
      <c r="F229" s="43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>
        <v>1</v>
      </c>
      <c r="AE229" s="37">
        <v>1</v>
      </c>
      <c r="AF229" s="37">
        <v>1</v>
      </c>
      <c r="AG229" s="37"/>
      <c r="AH229" s="37"/>
      <c r="AI229" s="37"/>
      <c r="AJ229" s="38"/>
      <c r="AK229" s="23">
        <f t="shared" si="3"/>
        <v>22.5</v>
      </c>
    </row>
    <row r="230" spans="1:37">
      <c r="A230" s="35">
        <v>5050973951</v>
      </c>
      <c r="B230" s="35" t="s">
        <v>63</v>
      </c>
      <c r="C230" s="35" t="s">
        <v>230</v>
      </c>
      <c r="D230" s="35" t="s">
        <v>158</v>
      </c>
      <c r="E230" s="36">
        <v>7.5</v>
      </c>
      <c r="F230" s="43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>
        <v>1</v>
      </c>
      <c r="AE230" s="37">
        <v>1</v>
      </c>
      <c r="AF230" s="37">
        <v>1</v>
      </c>
      <c r="AG230" s="37"/>
      <c r="AH230" s="37"/>
      <c r="AI230" s="37"/>
      <c r="AJ230" s="38"/>
      <c r="AK230" s="23">
        <f t="shared" si="3"/>
        <v>22.5</v>
      </c>
    </row>
    <row r="231" spans="1:37">
      <c r="A231" s="35" t="s">
        <v>159</v>
      </c>
      <c r="B231" s="35" t="s">
        <v>159</v>
      </c>
      <c r="C231" s="35" t="s">
        <v>159</v>
      </c>
      <c r="D231" s="35" t="s">
        <v>159</v>
      </c>
      <c r="E231" s="36" t="s">
        <v>159</v>
      </c>
      <c r="F231" s="43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8"/>
      <c r="AK231" s="58"/>
    </row>
    <row r="232" spans="1:37">
      <c r="A232" s="35">
        <v>5054167254</v>
      </c>
      <c r="B232" s="35" t="s">
        <v>13</v>
      </c>
      <c r="C232" s="35" t="s">
        <v>165</v>
      </c>
      <c r="D232" s="35" t="s">
        <v>60</v>
      </c>
      <c r="E232" s="36">
        <v>25</v>
      </c>
      <c r="F232" s="43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>
        <v>1</v>
      </c>
      <c r="AD232" s="37">
        <v>1</v>
      </c>
      <c r="AE232" s="37">
        <v>1</v>
      </c>
      <c r="AF232" s="37">
        <v>1</v>
      </c>
      <c r="AG232" s="37">
        <v>1</v>
      </c>
      <c r="AH232" s="37"/>
      <c r="AI232" s="37"/>
      <c r="AJ232" s="38"/>
      <c r="AK232" s="23">
        <f t="shared" si="3"/>
        <v>125</v>
      </c>
    </row>
    <row r="233" spans="1:37">
      <c r="A233" s="35">
        <v>5054167253</v>
      </c>
      <c r="B233" s="35" t="s">
        <v>13</v>
      </c>
      <c r="C233" s="35" t="s">
        <v>169</v>
      </c>
      <c r="D233" s="35" t="s">
        <v>60</v>
      </c>
      <c r="E233" s="36">
        <v>27.5</v>
      </c>
      <c r="F233" s="43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>
        <v>1</v>
      </c>
      <c r="AD233" s="37">
        <v>1</v>
      </c>
      <c r="AE233" s="37">
        <v>1</v>
      </c>
      <c r="AF233" s="37">
        <v>1</v>
      </c>
      <c r="AG233" s="37">
        <v>1</v>
      </c>
      <c r="AH233" s="37"/>
      <c r="AI233" s="37"/>
      <c r="AJ233" s="38"/>
      <c r="AK233" s="23">
        <f t="shared" si="3"/>
        <v>137.5</v>
      </c>
    </row>
    <row r="234" spans="1:37">
      <c r="A234" s="35">
        <v>5054167042</v>
      </c>
      <c r="B234" s="35" t="s">
        <v>13</v>
      </c>
      <c r="C234" s="35" t="s">
        <v>182</v>
      </c>
      <c r="D234" s="35" t="s">
        <v>12</v>
      </c>
      <c r="E234" s="36">
        <v>10</v>
      </c>
      <c r="F234" s="43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>
        <v>1</v>
      </c>
      <c r="AE234" s="37">
        <v>1</v>
      </c>
      <c r="AF234" s="37">
        <v>1</v>
      </c>
      <c r="AG234" s="37"/>
      <c r="AH234" s="37"/>
      <c r="AI234" s="37"/>
      <c r="AJ234" s="38"/>
      <c r="AK234" s="23"/>
    </row>
    <row r="235" spans="1:37">
      <c r="A235" s="35">
        <v>5054167001</v>
      </c>
      <c r="B235" s="35" t="s">
        <v>22</v>
      </c>
      <c r="C235" s="35" t="s">
        <v>231</v>
      </c>
      <c r="D235" s="35" t="s">
        <v>232</v>
      </c>
      <c r="E235" s="36">
        <v>17.5</v>
      </c>
      <c r="F235" s="43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>
        <v>1</v>
      </c>
      <c r="AE235" s="37">
        <v>1</v>
      </c>
      <c r="AF235" s="37">
        <v>1</v>
      </c>
      <c r="AG235" s="37">
        <v>1</v>
      </c>
      <c r="AH235" s="37"/>
      <c r="AI235" s="37"/>
      <c r="AJ235" s="38"/>
      <c r="AK235" s="23"/>
    </row>
    <row r="236" spans="1:37">
      <c r="A236" s="35">
        <v>5050973962</v>
      </c>
      <c r="B236" s="35" t="s">
        <v>22</v>
      </c>
      <c r="C236" s="35" t="s">
        <v>255</v>
      </c>
      <c r="D236" s="35" t="s">
        <v>117</v>
      </c>
      <c r="E236" s="36">
        <v>75</v>
      </c>
      <c r="F236" s="43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>
        <v>1</v>
      </c>
      <c r="AD236" s="37">
        <v>1</v>
      </c>
      <c r="AE236" s="37">
        <v>1</v>
      </c>
      <c r="AF236" s="37">
        <v>1</v>
      </c>
      <c r="AG236" s="37">
        <v>1</v>
      </c>
      <c r="AH236" s="37"/>
      <c r="AI236" s="37"/>
      <c r="AJ236" s="38"/>
    </row>
    <row r="237" spans="1:37">
      <c r="A237" s="39" t="s">
        <v>99</v>
      </c>
      <c r="B237" s="40"/>
      <c r="C237" s="40"/>
      <c r="D237" s="40"/>
      <c r="E237" s="40"/>
      <c r="F237" s="44">
        <v>1</v>
      </c>
      <c r="G237" s="45">
        <v>1</v>
      </c>
      <c r="H237" s="45">
        <v>41</v>
      </c>
      <c r="I237" s="45">
        <v>41</v>
      </c>
      <c r="J237" s="45">
        <v>56</v>
      </c>
      <c r="K237" s="45">
        <v>53</v>
      </c>
      <c r="L237" s="45">
        <v>57</v>
      </c>
      <c r="M237" s="45">
        <v>53</v>
      </c>
      <c r="N237" s="45">
        <v>57</v>
      </c>
      <c r="O237" s="45">
        <v>53</v>
      </c>
      <c r="P237" s="45">
        <v>73</v>
      </c>
      <c r="Q237" s="45">
        <v>69</v>
      </c>
      <c r="R237" s="45">
        <v>73</v>
      </c>
      <c r="S237" s="45">
        <v>69</v>
      </c>
      <c r="T237" s="45">
        <v>47</v>
      </c>
      <c r="U237" s="45">
        <v>43</v>
      </c>
      <c r="V237" s="45">
        <v>47</v>
      </c>
      <c r="W237" s="45">
        <v>43</v>
      </c>
      <c r="X237" s="45">
        <v>47</v>
      </c>
      <c r="Y237" s="45">
        <v>43</v>
      </c>
      <c r="Z237" s="45">
        <v>47</v>
      </c>
      <c r="AA237" s="45">
        <v>32</v>
      </c>
      <c r="AB237" s="45">
        <v>10</v>
      </c>
      <c r="AC237" s="45">
        <v>77</v>
      </c>
      <c r="AD237" s="45">
        <v>117</v>
      </c>
      <c r="AE237" s="45">
        <v>127</v>
      </c>
      <c r="AF237" s="45">
        <v>123</v>
      </c>
      <c r="AG237" s="45">
        <v>94</v>
      </c>
      <c r="AH237" s="45">
        <v>6</v>
      </c>
      <c r="AI237" s="45">
        <v>22</v>
      </c>
      <c r="AJ237" s="46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334"/>
  <sheetViews>
    <sheetView topLeftCell="A244" workbookViewId="0">
      <selection activeCell="F418" sqref="F418"/>
    </sheetView>
  </sheetViews>
  <sheetFormatPr defaultColWidth="9.125" defaultRowHeight="14.25" outlineLevelCol="1"/>
  <cols>
    <col min="1" max="1" width="23.25" style="149" customWidth="1"/>
    <col min="2" max="2" width="21.75" style="143" customWidth="1"/>
    <col min="3" max="3" width="10.25" style="143" bestFit="1" customWidth="1"/>
    <col min="4" max="4" width="21.25" style="144" bestFit="1" customWidth="1"/>
    <col min="5" max="5" width="14.25" style="143" bestFit="1" customWidth="1"/>
    <col min="6" max="6" width="14.625" style="143" bestFit="1" customWidth="1"/>
    <col min="7" max="10" width="9.125" style="90"/>
    <col min="11" max="11" width="8" style="90" customWidth="1"/>
    <col min="12" max="12" width="9.125" style="90"/>
    <col min="13" max="13" width="30.25" style="90" hidden="1" customWidth="1" outlineLevel="1"/>
    <col min="14" max="14" width="39.75" style="90" hidden="1" customWidth="1" outlineLevel="1"/>
    <col min="15" max="15" width="10.25" style="90" hidden="1" customWidth="1" outlineLevel="1"/>
    <col min="16" max="16" width="9.125" style="90" collapsed="1"/>
    <col min="17" max="16384" width="9.125" style="90"/>
  </cols>
  <sheetData>
    <row r="1" spans="1:15" ht="23.25">
      <c r="A1" s="65" t="s">
        <v>495</v>
      </c>
      <c r="B1" s="81"/>
    </row>
    <row r="2" spans="1:15" ht="15">
      <c r="A2" s="86" t="s">
        <v>496</v>
      </c>
      <c r="B2" s="81"/>
    </row>
    <row r="3" spans="1:15" ht="15">
      <c r="A3" s="66" t="s">
        <v>3</v>
      </c>
      <c r="B3" s="78">
        <f>'Order Summary'!B4</f>
        <v>42736</v>
      </c>
      <c r="D3" s="89" t="s">
        <v>103</v>
      </c>
      <c r="E3" s="87"/>
      <c r="F3" s="88"/>
    </row>
    <row r="4" spans="1:15" ht="15">
      <c r="A4" s="66" t="s">
        <v>355</v>
      </c>
      <c r="B4" s="82" t="str">
        <f>'Order Summary'!B5</f>
        <v>SS17</v>
      </c>
      <c r="D4" s="193"/>
      <c r="E4" s="194"/>
      <c r="F4" s="195"/>
    </row>
    <row r="5" spans="1:15" ht="15">
      <c r="A5" s="66" t="s">
        <v>5</v>
      </c>
      <c r="B5" s="75">
        <f>SUM(F12:F1333)</f>
        <v>280</v>
      </c>
      <c r="D5" s="196"/>
      <c r="E5" s="197"/>
      <c r="F5" s="198"/>
    </row>
    <row r="6" spans="1:15" ht="15">
      <c r="A6" s="66" t="s">
        <v>4</v>
      </c>
      <c r="B6" s="80">
        <v>0</v>
      </c>
      <c r="D6" s="196"/>
      <c r="E6" s="197"/>
      <c r="F6" s="198"/>
    </row>
    <row r="7" spans="1:15" ht="15">
      <c r="A7" s="66" t="s">
        <v>97</v>
      </c>
      <c r="B7" s="76">
        <v>0</v>
      </c>
      <c r="D7" s="196"/>
      <c r="E7" s="197"/>
      <c r="F7" s="198"/>
    </row>
    <row r="8" spans="1:15" ht="15">
      <c r="A8" s="66" t="s">
        <v>98</v>
      </c>
      <c r="B8" s="80">
        <v>0</v>
      </c>
      <c r="D8" s="199"/>
      <c r="E8" s="200"/>
      <c r="F8" s="201"/>
    </row>
    <row r="9" spans="1:15" ht="15">
      <c r="A9" s="66" t="s">
        <v>356</v>
      </c>
      <c r="B9" s="75">
        <v>0</v>
      </c>
    </row>
    <row r="10" spans="1:15" ht="15">
      <c r="A10" s="145"/>
      <c r="B10" s="146"/>
    </row>
    <row r="11" spans="1:15" ht="15">
      <c r="A11" s="70" t="s">
        <v>358</v>
      </c>
      <c r="B11" s="71" t="s">
        <v>359</v>
      </c>
      <c r="C11" s="71" t="s">
        <v>2</v>
      </c>
      <c r="D11" s="71" t="s">
        <v>7</v>
      </c>
      <c r="E11" s="72" t="s">
        <v>360</v>
      </c>
      <c r="F11" s="72" t="s">
        <v>8</v>
      </c>
      <c r="M11" s="147" t="s">
        <v>2</v>
      </c>
      <c r="N11" s="147" t="s">
        <v>467</v>
      </c>
      <c r="O11" s="147" t="s">
        <v>469</v>
      </c>
    </row>
    <row r="12" spans="1:15">
      <c r="A12" s="171" t="s">
        <v>362</v>
      </c>
      <c r="B12" s="102" t="str">
        <f>VLOOKUP(A12,'Order Summary'!B:G,5,FALSE)</f>
        <v>Standard</v>
      </c>
      <c r="C12" s="102" t="s">
        <v>591</v>
      </c>
      <c r="D12" s="102" t="s">
        <v>441</v>
      </c>
      <c r="E12" s="148" t="s">
        <v>361</v>
      </c>
      <c r="F12" s="75">
        <f>IFERROR(VLOOKUP(N12,'Order Summary'!$I:$AF,MATCH('Order Import'!D12,'Order Summary'!$I$13:$AF$13,0),FALSE),)</f>
        <v>0</v>
      </c>
      <c r="H12" s="173"/>
      <c r="M12" s="102" t="str">
        <f>VLOOKUP(A12,'Order Summary'!$B:$E,4,FALSE)</f>
        <v>GREY/BLACK/NEON YELLOW</v>
      </c>
      <c r="N12" s="75" t="str">
        <f>CONCATENATE(A12,M12,E12)</f>
        <v>000002GREY/BLACK/NEON YELLOWV01</v>
      </c>
      <c r="O12" s="75" t="str">
        <f>VLOOKUP(A12,'Order Import'!A:C,3,FALSE)</f>
        <v>GYBKNW</v>
      </c>
    </row>
    <row r="13" spans="1:15">
      <c r="A13" s="171" t="s">
        <v>362</v>
      </c>
      <c r="B13" s="102" t="str">
        <f>VLOOKUP(A13,'Order Summary'!B:G,5,FALSE)</f>
        <v>Standard</v>
      </c>
      <c r="C13" s="102" t="s">
        <v>591</v>
      </c>
      <c r="D13" s="102" t="s">
        <v>442</v>
      </c>
      <c r="E13" s="148" t="s">
        <v>361</v>
      </c>
      <c r="F13" s="75">
        <f>IFERROR(VLOOKUP(N13,'Order Summary'!$I:$AF,MATCH('Order Import'!D13,'Order Summary'!$I$13:$AF$13,0),FALSE),)</f>
        <v>0</v>
      </c>
      <c r="H13" s="173"/>
      <c r="M13" s="102" t="str">
        <f>VLOOKUP(A13,'Order Summary'!$B:$E,4,FALSE)</f>
        <v>GREY/BLACK/NEON YELLOW</v>
      </c>
      <c r="N13" s="75" t="str">
        <f t="shared" ref="N13:N70" si="0">CONCATENATE(A13,M13,E13)</f>
        <v>000002GREY/BLACK/NEON YELLOWV01</v>
      </c>
      <c r="O13" s="75" t="str">
        <f>VLOOKUP(A13,'Order Import'!A:C,3,FALSE)</f>
        <v>GYBKNW</v>
      </c>
    </row>
    <row r="14" spans="1:15">
      <c r="A14" s="171" t="s">
        <v>362</v>
      </c>
      <c r="B14" s="102" t="str">
        <f>VLOOKUP(A14,'Order Summary'!B:G,5,FALSE)</f>
        <v>Standard</v>
      </c>
      <c r="C14" s="102" t="s">
        <v>591</v>
      </c>
      <c r="D14" s="102" t="s">
        <v>443</v>
      </c>
      <c r="E14" s="148" t="s">
        <v>361</v>
      </c>
      <c r="F14" s="75">
        <f>IFERROR(VLOOKUP(N14,'Order Summary'!$I:$AF,MATCH('Order Import'!D14,'Order Summary'!$I$13:$AF$13,0),FALSE),)</f>
        <v>0</v>
      </c>
      <c r="H14" s="173"/>
      <c r="M14" s="102" t="str">
        <f>VLOOKUP(A14,'Order Summary'!$B:$E,4,FALSE)</f>
        <v>GREY/BLACK/NEON YELLOW</v>
      </c>
      <c r="N14" s="75" t="str">
        <f t="shared" si="0"/>
        <v>000002GREY/BLACK/NEON YELLOWV01</v>
      </c>
      <c r="O14" s="75" t="str">
        <f>VLOOKUP(A14,'Order Import'!A:C,3,FALSE)</f>
        <v>GYBKNW</v>
      </c>
    </row>
    <row r="15" spans="1:15">
      <c r="A15" s="171" t="s">
        <v>362</v>
      </c>
      <c r="B15" s="102" t="str">
        <f>VLOOKUP(A15,'Order Summary'!B:G,5,FALSE)</f>
        <v>Standard</v>
      </c>
      <c r="C15" s="102" t="s">
        <v>591</v>
      </c>
      <c r="D15" s="102" t="s">
        <v>444</v>
      </c>
      <c r="E15" s="148" t="s">
        <v>361</v>
      </c>
      <c r="F15" s="75">
        <f>IFERROR(VLOOKUP(N15,'Order Summary'!$I:$AF,MATCH('Order Import'!D15,'Order Summary'!$I$13:$AF$13,0),FALSE),)</f>
        <v>0</v>
      </c>
      <c r="H15" s="173"/>
      <c r="M15" s="102" t="str">
        <f>VLOOKUP(A15,'Order Summary'!$B:$E,4,FALSE)</f>
        <v>GREY/BLACK/NEON YELLOW</v>
      </c>
      <c r="N15" s="75" t="str">
        <f t="shared" si="0"/>
        <v>000002GREY/BLACK/NEON YELLOWV01</v>
      </c>
      <c r="O15" s="75" t="str">
        <f>VLOOKUP(A15,'Order Import'!A:C,3,FALSE)</f>
        <v>GYBKNW</v>
      </c>
    </row>
    <row r="16" spans="1:15">
      <c r="A16" s="171" t="s">
        <v>362</v>
      </c>
      <c r="B16" s="102" t="str">
        <f>VLOOKUP(A16,'Order Summary'!B:G,5,FALSE)</f>
        <v>Standard</v>
      </c>
      <c r="C16" s="102" t="s">
        <v>591</v>
      </c>
      <c r="D16" s="102" t="s">
        <v>445</v>
      </c>
      <c r="E16" s="148" t="s">
        <v>361</v>
      </c>
      <c r="F16" s="75">
        <f>IFERROR(VLOOKUP(N16,'Order Summary'!$I:$AF,MATCH('Order Import'!D16,'Order Summary'!$I$13:$AF$13,0),FALSE),)</f>
        <v>0</v>
      </c>
      <c r="H16" s="173"/>
      <c r="M16" s="102" t="str">
        <f>VLOOKUP(A16,'Order Summary'!$B:$E,4,FALSE)</f>
        <v>GREY/BLACK/NEON YELLOW</v>
      </c>
      <c r="N16" s="75" t="str">
        <f t="shared" si="0"/>
        <v>000002GREY/BLACK/NEON YELLOWV01</v>
      </c>
      <c r="O16" s="75" t="str">
        <f>VLOOKUP(A16,'Order Import'!A:C,3,FALSE)</f>
        <v>GYBKNW</v>
      </c>
    </row>
    <row r="17" spans="1:15">
      <c r="A17" s="171" t="s">
        <v>362</v>
      </c>
      <c r="B17" s="102" t="str">
        <f>VLOOKUP(A17,'Order Summary'!B:G,5,FALSE)</f>
        <v>Standard</v>
      </c>
      <c r="C17" s="102" t="s">
        <v>591</v>
      </c>
      <c r="D17" s="102" t="s">
        <v>446</v>
      </c>
      <c r="E17" s="148" t="s">
        <v>361</v>
      </c>
      <c r="F17" s="75">
        <f>IFERROR(VLOOKUP(N17,'Order Summary'!$I:$AF,MATCH('Order Import'!D17,'Order Summary'!$I$13:$AF$13,0),FALSE),)</f>
        <v>0</v>
      </c>
      <c r="H17" s="173"/>
      <c r="M17" s="102" t="str">
        <f>VLOOKUP(A17,'Order Summary'!$B:$E,4,FALSE)</f>
        <v>GREY/BLACK/NEON YELLOW</v>
      </c>
      <c r="N17" s="75" t="str">
        <f t="shared" si="0"/>
        <v>000002GREY/BLACK/NEON YELLOWV01</v>
      </c>
      <c r="O17" s="75" t="str">
        <f>VLOOKUP(A17,'Order Import'!A:C,3,FALSE)</f>
        <v>GYBKNW</v>
      </c>
    </row>
    <row r="18" spans="1:15">
      <c r="A18" s="171" t="s">
        <v>362</v>
      </c>
      <c r="B18" s="102" t="str">
        <f>VLOOKUP(A18,'Order Summary'!B:G,5,FALSE)</f>
        <v>Standard</v>
      </c>
      <c r="C18" s="102" t="s">
        <v>591</v>
      </c>
      <c r="D18" s="102" t="s">
        <v>447</v>
      </c>
      <c r="E18" s="148" t="s">
        <v>361</v>
      </c>
      <c r="F18" s="75">
        <f>IFERROR(VLOOKUP(N18,'Order Summary'!$I:$AF,MATCH('Order Import'!D18,'Order Summary'!$I$13:$AF$13,0),FALSE),)</f>
        <v>0</v>
      </c>
      <c r="H18" s="173"/>
      <c r="M18" s="102" t="str">
        <f>VLOOKUP(A18,'Order Summary'!$B:$E,4,FALSE)</f>
        <v>GREY/BLACK/NEON YELLOW</v>
      </c>
      <c r="N18" s="75" t="str">
        <f t="shared" si="0"/>
        <v>000002GREY/BLACK/NEON YELLOWV01</v>
      </c>
      <c r="O18" s="75" t="str">
        <f>VLOOKUP(A18,'Order Import'!A:C,3,FALSE)</f>
        <v>GYBKNW</v>
      </c>
    </row>
    <row r="19" spans="1:15">
      <c r="A19" s="171" t="s">
        <v>362</v>
      </c>
      <c r="B19" s="102" t="str">
        <f>VLOOKUP(A19,'Order Summary'!B:G,5,FALSE)</f>
        <v>Standard</v>
      </c>
      <c r="C19" s="102" t="s">
        <v>591</v>
      </c>
      <c r="D19" s="102" t="s">
        <v>448</v>
      </c>
      <c r="E19" s="148" t="s">
        <v>361</v>
      </c>
      <c r="F19" s="75">
        <f>IFERROR(VLOOKUP(N19,'Order Summary'!$I:$AF,MATCH('Order Import'!D19,'Order Summary'!$I$13:$AF$13,0),FALSE),)</f>
        <v>0</v>
      </c>
      <c r="H19" s="173"/>
      <c r="M19" s="102" t="str">
        <f>VLOOKUP(A19,'Order Summary'!$B:$E,4,FALSE)</f>
        <v>GREY/BLACK/NEON YELLOW</v>
      </c>
      <c r="N19" s="75" t="str">
        <f t="shared" si="0"/>
        <v>000002GREY/BLACK/NEON YELLOWV01</v>
      </c>
      <c r="O19" s="75" t="str">
        <f>VLOOKUP(A19,'Order Import'!A:C,3,FALSE)</f>
        <v>GYBKNW</v>
      </c>
    </row>
    <row r="20" spans="1:15">
      <c r="A20" s="171" t="s">
        <v>362</v>
      </c>
      <c r="B20" s="102" t="str">
        <f>VLOOKUP(A20,'Order Summary'!B:G,5,FALSE)</f>
        <v>Standard</v>
      </c>
      <c r="C20" s="102" t="s">
        <v>591</v>
      </c>
      <c r="D20" s="102" t="s">
        <v>449</v>
      </c>
      <c r="E20" s="148" t="s">
        <v>361</v>
      </c>
      <c r="F20" s="75">
        <f>IFERROR(VLOOKUP(N20,'Order Summary'!$I:$AF,MATCH('Order Import'!D20,'Order Summary'!$I$13:$AF$13,0),FALSE),)</f>
        <v>0</v>
      </c>
      <c r="M20" s="102" t="str">
        <f>VLOOKUP(A20,'Order Summary'!$B:$E,4,FALSE)</f>
        <v>GREY/BLACK/NEON YELLOW</v>
      </c>
      <c r="N20" s="75" t="str">
        <f t="shared" si="0"/>
        <v>000002GREY/BLACK/NEON YELLOWV01</v>
      </c>
      <c r="O20" s="75" t="str">
        <f>VLOOKUP(A20,'Order Import'!A:C,3,FALSE)</f>
        <v>GYBKNW</v>
      </c>
    </row>
    <row r="21" spans="1:15">
      <c r="A21" s="171" t="s">
        <v>362</v>
      </c>
      <c r="B21" s="102" t="str">
        <f>VLOOKUP(A21,'Order Summary'!B:G,5,FALSE)</f>
        <v>Standard</v>
      </c>
      <c r="C21" s="102" t="s">
        <v>591</v>
      </c>
      <c r="D21" s="102" t="s">
        <v>450</v>
      </c>
      <c r="E21" s="148" t="s">
        <v>361</v>
      </c>
      <c r="F21" s="75">
        <f>IFERROR(VLOOKUP(N21,'Order Summary'!$I:$AF,MATCH('Order Import'!D21,'Order Summary'!$I$13:$AF$13,0),FALSE),)</f>
        <v>0</v>
      </c>
      <c r="M21" s="102" t="str">
        <f>VLOOKUP(A21,'Order Summary'!$B:$E,4,FALSE)</f>
        <v>GREY/BLACK/NEON YELLOW</v>
      </c>
      <c r="N21" s="75" t="str">
        <f t="shared" si="0"/>
        <v>000002GREY/BLACK/NEON YELLOWV01</v>
      </c>
      <c r="O21" s="75" t="str">
        <f>VLOOKUP(A21,'Order Import'!A:C,3,FALSE)</f>
        <v>GYBKNW</v>
      </c>
    </row>
    <row r="22" spans="1:15">
      <c r="A22" s="171" t="s">
        <v>362</v>
      </c>
      <c r="B22" s="102" t="str">
        <f>VLOOKUP(A22,'Order Summary'!B:G,5,FALSE)</f>
        <v>Standard</v>
      </c>
      <c r="C22" s="102" t="s">
        <v>591</v>
      </c>
      <c r="D22" s="102" t="s">
        <v>451</v>
      </c>
      <c r="E22" s="148" t="s">
        <v>361</v>
      </c>
      <c r="F22" s="75">
        <f>IFERROR(VLOOKUP(N22,'Order Summary'!$I:$AF,MATCH('Order Import'!D22,'Order Summary'!$I$13:$AF$13,0),FALSE),)</f>
        <v>0</v>
      </c>
      <c r="M22" s="102" t="str">
        <f>VLOOKUP(A22,'Order Summary'!$B:$E,4,FALSE)</f>
        <v>GREY/BLACK/NEON YELLOW</v>
      </c>
      <c r="N22" s="75" t="str">
        <f t="shared" si="0"/>
        <v>000002GREY/BLACK/NEON YELLOWV01</v>
      </c>
      <c r="O22" s="75" t="str">
        <f>VLOOKUP(A22,'Order Import'!A:C,3,FALSE)</f>
        <v>GYBKNW</v>
      </c>
    </row>
    <row r="23" spans="1:15">
      <c r="A23" s="171" t="s">
        <v>362</v>
      </c>
      <c r="B23" s="102" t="str">
        <f>VLOOKUP(A23,'Order Summary'!B:G,5,FALSE)</f>
        <v>Standard</v>
      </c>
      <c r="C23" s="102" t="s">
        <v>591</v>
      </c>
      <c r="D23" s="102" t="s">
        <v>452</v>
      </c>
      <c r="E23" s="148" t="s">
        <v>361</v>
      </c>
      <c r="F23" s="75">
        <f>IFERROR(VLOOKUP(N23,'Order Summary'!$I:$AF,MATCH('Order Import'!D23,'Order Summary'!$I$13:$AF$13,0),FALSE),)</f>
        <v>0</v>
      </c>
      <c r="M23" s="102" t="str">
        <f>VLOOKUP(A23,'Order Summary'!$B:$E,4,FALSE)</f>
        <v>GREY/BLACK/NEON YELLOW</v>
      </c>
      <c r="N23" s="75" t="str">
        <f t="shared" si="0"/>
        <v>000002GREY/BLACK/NEON YELLOWV01</v>
      </c>
      <c r="O23" s="75" t="str">
        <f>VLOOKUP(A23,'Order Import'!A:C,3,FALSE)</f>
        <v>GYBKNW</v>
      </c>
    </row>
    <row r="24" spans="1:15">
      <c r="A24" s="171" t="s">
        <v>362</v>
      </c>
      <c r="B24" s="102" t="str">
        <f>VLOOKUP(A24,'Order Summary'!B:G,5,FALSE)</f>
        <v>Standard</v>
      </c>
      <c r="C24" s="102" t="s">
        <v>591</v>
      </c>
      <c r="D24" s="102" t="s">
        <v>453</v>
      </c>
      <c r="E24" s="148" t="s">
        <v>361</v>
      </c>
      <c r="F24" s="75">
        <f>IFERROR(VLOOKUP(N24,'Order Summary'!$I:$AF,MATCH('Order Import'!D24,'Order Summary'!$I$13:$AF$13,0),FALSE),)</f>
        <v>0</v>
      </c>
      <c r="M24" s="102" t="str">
        <f>VLOOKUP(A24,'Order Summary'!$B:$E,4,FALSE)</f>
        <v>GREY/BLACK/NEON YELLOW</v>
      </c>
      <c r="N24" s="75" t="str">
        <f t="shared" si="0"/>
        <v>000002GREY/BLACK/NEON YELLOWV01</v>
      </c>
      <c r="O24" s="75" t="str">
        <f>VLOOKUP(A24,'Order Import'!A:C,3,FALSE)</f>
        <v>GYBKNW</v>
      </c>
    </row>
    <row r="25" spans="1:15">
      <c r="A25" s="171" t="s">
        <v>362</v>
      </c>
      <c r="B25" s="102" t="str">
        <f>VLOOKUP(A25,'Order Summary'!B:G,5,FALSE)</f>
        <v>Standard</v>
      </c>
      <c r="C25" s="102" t="s">
        <v>591</v>
      </c>
      <c r="D25" s="102" t="s">
        <v>454</v>
      </c>
      <c r="E25" s="148" t="s">
        <v>361</v>
      </c>
      <c r="F25" s="75">
        <f>IFERROR(VLOOKUP(N25,'Order Summary'!$I:$AF,MATCH('Order Import'!D25,'Order Summary'!$I$13:$AF$13,0),FALSE),)</f>
        <v>0</v>
      </c>
      <c r="M25" s="102" t="str">
        <f>VLOOKUP(A25,'Order Summary'!$B:$E,4,FALSE)</f>
        <v>GREY/BLACK/NEON YELLOW</v>
      </c>
      <c r="N25" s="75" t="str">
        <f t="shared" si="0"/>
        <v>000002GREY/BLACK/NEON YELLOWV01</v>
      </c>
      <c r="O25" s="75" t="str">
        <f>VLOOKUP(A25,'Order Import'!A:C,3,FALSE)</f>
        <v>GYBKNW</v>
      </c>
    </row>
    <row r="26" spans="1:15">
      <c r="A26" s="171" t="s">
        <v>362</v>
      </c>
      <c r="B26" s="102" t="str">
        <f>VLOOKUP(A26,'Order Summary'!B:G,5,FALSE)</f>
        <v>Standard</v>
      </c>
      <c r="C26" s="102" t="s">
        <v>591</v>
      </c>
      <c r="D26" s="102" t="s">
        <v>455</v>
      </c>
      <c r="E26" s="148" t="s">
        <v>361</v>
      </c>
      <c r="F26" s="75">
        <f>IFERROR(VLOOKUP(N26,'Order Summary'!$I:$AF,MATCH('Order Import'!D26,'Order Summary'!$I$13:$AF$13,0),FALSE),)</f>
        <v>0</v>
      </c>
      <c r="M26" s="102" t="str">
        <f>VLOOKUP(A26,'Order Summary'!$B:$E,4,FALSE)</f>
        <v>GREY/BLACK/NEON YELLOW</v>
      </c>
      <c r="N26" s="75" t="str">
        <f t="shared" si="0"/>
        <v>000002GREY/BLACK/NEON YELLOWV01</v>
      </c>
      <c r="O26" s="75" t="str">
        <f>VLOOKUP(A26,'Order Import'!A:C,3,FALSE)</f>
        <v>GYBKNW</v>
      </c>
    </row>
    <row r="27" spans="1:15">
      <c r="A27" s="171" t="s">
        <v>362</v>
      </c>
      <c r="B27" s="102" t="str">
        <f>VLOOKUP(A27,'Order Summary'!B:G,5,FALSE)</f>
        <v>Standard</v>
      </c>
      <c r="C27" s="102" t="s">
        <v>591</v>
      </c>
      <c r="D27" s="102" t="s">
        <v>456</v>
      </c>
      <c r="E27" s="148" t="s">
        <v>361</v>
      </c>
      <c r="F27" s="75">
        <f>IFERROR(VLOOKUP(N27,'Order Summary'!$I:$AF,MATCH('Order Import'!D27,'Order Summary'!$I$13:$AF$13,0),FALSE),)</f>
        <v>0</v>
      </c>
      <c r="M27" s="102" t="str">
        <f>VLOOKUP(A27,'Order Summary'!$B:$E,4,FALSE)</f>
        <v>GREY/BLACK/NEON YELLOW</v>
      </c>
      <c r="N27" s="75" t="str">
        <f t="shared" si="0"/>
        <v>000002GREY/BLACK/NEON YELLOWV01</v>
      </c>
      <c r="O27" s="75" t="str">
        <f>VLOOKUP(A27,'Order Import'!A:C,3,FALSE)</f>
        <v>GYBKNW</v>
      </c>
    </row>
    <row r="28" spans="1:15">
      <c r="A28" s="171" t="s">
        <v>362</v>
      </c>
      <c r="B28" s="102" t="str">
        <f>VLOOKUP(A28,'Order Summary'!B:G,5,FALSE)</f>
        <v>Standard</v>
      </c>
      <c r="C28" s="102" t="s">
        <v>591</v>
      </c>
      <c r="D28" s="102" t="s">
        <v>457</v>
      </c>
      <c r="E28" s="148" t="s">
        <v>361</v>
      </c>
      <c r="F28" s="75">
        <f>IFERROR(VLOOKUP(N28,'Order Summary'!$I:$AF,MATCH('Order Import'!D28,'Order Summary'!$I$13:$AF$13,0),FALSE),)</f>
        <v>0</v>
      </c>
      <c r="M28" s="102" t="str">
        <f>VLOOKUP(A28,'Order Summary'!$B:$E,4,FALSE)</f>
        <v>GREY/BLACK/NEON YELLOW</v>
      </c>
      <c r="N28" s="75" t="str">
        <f t="shared" si="0"/>
        <v>000002GREY/BLACK/NEON YELLOWV01</v>
      </c>
      <c r="O28" s="75" t="str">
        <f>VLOOKUP(A28,'Order Import'!A:C,3,FALSE)</f>
        <v>GYBKNW</v>
      </c>
    </row>
    <row r="29" spans="1:15">
      <c r="A29" s="171" t="s">
        <v>362</v>
      </c>
      <c r="B29" s="102" t="str">
        <f>VLOOKUP(A29,'Order Summary'!B:G,5,FALSE)</f>
        <v>Standard</v>
      </c>
      <c r="C29" s="102" t="s">
        <v>591</v>
      </c>
      <c r="D29" s="102" t="s">
        <v>458</v>
      </c>
      <c r="E29" s="148" t="s">
        <v>361</v>
      </c>
      <c r="F29" s="75">
        <f>IFERROR(VLOOKUP(N29,'Order Summary'!$I:$AF,MATCH('Order Import'!D29,'Order Summary'!$I$13:$AF$13,0),FALSE),)</f>
        <v>0</v>
      </c>
      <c r="M29" s="102" t="str">
        <f>VLOOKUP(A29,'Order Summary'!$B:$E,4,FALSE)</f>
        <v>GREY/BLACK/NEON YELLOW</v>
      </c>
      <c r="N29" s="75" t="str">
        <f t="shared" si="0"/>
        <v>000002GREY/BLACK/NEON YELLOWV01</v>
      </c>
      <c r="O29" s="75" t="str">
        <f>VLOOKUP(A29,'Order Import'!A:C,3,FALSE)</f>
        <v>GYBKNW</v>
      </c>
    </row>
    <row r="30" spans="1:15">
      <c r="A30" s="171" t="s">
        <v>362</v>
      </c>
      <c r="B30" s="102" t="str">
        <f>VLOOKUP(A30,'Order Summary'!B:G,5,FALSE)</f>
        <v>Standard</v>
      </c>
      <c r="C30" s="102" t="s">
        <v>591</v>
      </c>
      <c r="D30" s="102" t="s">
        <v>459</v>
      </c>
      <c r="E30" s="148" t="s">
        <v>361</v>
      </c>
      <c r="F30" s="75">
        <f>IFERROR(VLOOKUP(N30,'Order Summary'!$I:$AF,MATCH('Order Import'!D30,'Order Summary'!$I$13:$AF$13,0),FALSE),)</f>
        <v>0</v>
      </c>
      <c r="M30" s="102" t="str">
        <f>VLOOKUP(A30,'Order Summary'!$B:$E,4,FALSE)</f>
        <v>GREY/BLACK/NEON YELLOW</v>
      </c>
      <c r="N30" s="75" t="str">
        <f t="shared" si="0"/>
        <v>000002GREY/BLACK/NEON YELLOWV01</v>
      </c>
      <c r="O30" s="75" t="str">
        <f>VLOOKUP(A30,'Order Import'!A:C,3,FALSE)</f>
        <v>GYBKNW</v>
      </c>
    </row>
    <row r="31" spans="1:15">
      <c r="A31" s="171" t="s">
        <v>362</v>
      </c>
      <c r="B31" s="102" t="str">
        <f>VLOOKUP(A31,'Order Summary'!B:G,5,FALSE)</f>
        <v>Standard</v>
      </c>
      <c r="C31" s="102" t="s">
        <v>591</v>
      </c>
      <c r="D31" s="102" t="s">
        <v>460</v>
      </c>
      <c r="E31" s="148" t="s">
        <v>361</v>
      </c>
      <c r="F31" s="75">
        <f>IFERROR(VLOOKUP(N31,'Order Summary'!$I:$AF,MATCH('Order Import'!D31,'Order Summary'!$I$13:$AF$13,0),FALSE),)</f>
        <v>0</v>
      </c>
      <c r="M31" s="102" t="str">
        <f>VLOOKUP(A31,'Order Summary'!$B:$E,4,FALSE)</f>
        <v>GREY/BLACK/NEON YELLOW</v>
      </c>
      <c r="N31" s="75" t="str">
        <f t="shared" si="0"/>
        <v>000002GREY/BLACK/NEON YELLOWV01</v>
      </c>
      <c r="O31" s="75" t="str">
        <f>VLOOKUP(A31,'Order Import'!A:C,3,FALSE)</f>
        <v>GYBKNW</v>
      </c>
    </row>
    <row r="32" spans="1:15">
      <c r="A32" s="171" t="s">
        <v>362</v>
      </c>
      <c r="B32" s="102" t="str">
        <f>VLOOKUP(A32,'Order Summary'!B:G,5,FALSE)</f>
        <v>Standard</v>
      </c>
      <c r="C32" s="102" t="s">
        <v>591</v>
      </c>
      <c r="D32" s="102" t="s">
        <v>461</v>
      </c>
      <c r="E32" s="148" t="s">
        <v>361</v>
      </c>
      <c r="F32" s="75">
        <f>IFERROR(VLOOKUP(N32,'Order Summary'!$I:$AF,MATCH('Order Import'!D32,'Order Summary'!$I$13:$AF$13,0),FALSE),)</f>
        <v>0</v>
      </c>
      <c r="M32" s="102" t="str">
        <f>VLOOKUP(A32,'Order Summary'!$B:$E,4,FALSE)</f>
        <v>GREY/BLACK/NEON YELLOW</v>
      </c>
      <c r="N32" s="75" t="str">
        <f t="shared" si="0"/>
        <v>000002GREY/BLACK/NEON YELLOWV01</v>
      </c>
      <c r="O32" s="75" t="str">
        <f>VLOOKUP(A32,'Order Import'!A:C,3,FALSE)</f>
        <v>GYBKNW</v>
      </c>
    </row>
    <row r="33" spans="1:15">
      <c r="A33" s="171" t="s">
        <v>363</v>
      </c>
      <c r="B33" s="102" t="str">
        <f>VLOOKUP(A33,'Order Summary'!B:G,5,FALSE)</f>
        <v>Standard</v>
      </c>
      <c r="C33" s="102" t="s">
        <v>470</v>
      </c>
      <c r="D33" s="102" t="s">
        <v>441</v>
      </c>
      <c r="E33" s="148" t="s">
        <v>361</v>
      </c>
      <c r="F33" s="75">
        <f>IFERROR(VLOOKUP(N33,'Order Summary'!$I:$AF,MATCH('Order Import'!D33,'Order Summary'!$I$13:$AF$13,0),FALSE),)</f>
        <v>0</v>
      </c>
      <c r="M33" s="102" t="str">
        <f>VLOOKUP(A33,'Order Summary'!$B:$E,4,FALSE)</f>
        <v>GREY/RED/BLUE</v>
      </c>
      <c r="N33" s="75" t="str">
        <f t="shared" si="0"/>
        <v>000003GREY/RED/BLUEV01</v>
      </c>
      <c r="O33" s="75" t="str">
        <f>VLOOKUP(A33,'Order Import'!A:C,3,FALSE)</f>
        <v>GYRDBL</v>
      </c>
    </row>
    <row r="34" spans="1:15">
      <c r="A34" s="171" t="s">
        <v>363</v>
      </c>
      <c r="B34" s="102" t="str">
        <f>VLOOKUP(A34,'Order Summary'!B:G,5,FALSE)</f>
        <v>Standard</v>
      </c>
      <c r="C34" s="102" t="s">
        <v>470</v>
      </c>
      <c r="D34" s="102" t="s">
        <v>442</v>
      </c>
      <c r="E34" s="148" t="s">
        <v>361</v>
      </c>
      <c r="F34" s="75">
        <f>IFERROR(VLOOKUP(N34,'Order Summary'!$I:$AF,MATCH('Order Import'!D34,'Order Summary'!$I$13:$AF$13,0),FALSE),)</f>
        <v>0</v>
      </c>
      <c r="M34" s="102" t="str">
        <f>VLOOKUP(A34,'Order Summary'!$B:$E,4,FALSE)</f>
        <v>GREY/RED/BLUE</v>
      </c>
      <c r="N34" s="75" t="str">
        <f t="shared" si="0"/>
        <v>000003GREY/RED/BLUEV01</v>
      </c>
      <c r="O34" s="75" t="str">
        <f>VLOOKUP(A34,'Order Import'!A:C,3,FALSE)</f>
        <v>GYRDBL</v>
      </c>
    </row>
    <row r="35" spans="1:15">
      <c r="A35" s="171" t="s">
        <v>363</v>
      </c>
      <c r="B35" s="102" t="str">
        <f>VLOOKUP(A35,'Order Summary'!B:G,5,FALSE)</f>
        <v>Standard</v>
      </c>
      <c r="C35" s="102" t="s">
        <v>470</v>
      </c>
      <c r="D35" s="102" t="s">
        <v>443</v>
      </c>
      <c r="E35" s="148" t="s">
        <v>361</v>
      </c>
      <c r="F35" s="75">
        <f>IFERROR(VLOOKUP(N35,'Order Summary'!$I:$AF,MATCH('Order Import'!D35,'Order Summary'!$I$13:$AF$13,0),FALSE),)</f>
        <v>0</v>
      </c>
      <c r="M35" s="102" t="str">
        <f>VLOOKUP(A35,'Order Summary'!$B:$E,4,FALSE)</f>
        <v>GREY/RED/BLUE</v>
      </c>
      <c r="N35" s="75" t="str">
        <f t="shared" si="0"/>
        <v>000003GREY/RED/BLUEV01</v>
      </c>
      <c r="O35" s="75" t="str">
        <f>VLOOKUP(A35,'Order Import'!A:C,3,FALSE)</f>
        <v>GYRDBL</v>
      </c>
    </row>
    <row r="36" spans="1:15">
      <c r="A36" s="171" t="s">
        <v>363</v>
      </c>
      <c r="B36" s="102" t="str">
        <f>VLOOKUP(A36,'Order Summary'!B:G,5,FALSE)</f>
        <v>Standard</v>
      </c>
      <c r="C36" s="102" t="s">
        <v>470</v>
      </c>
      <c r="D36" s="102" t="s">
        <v>444</v>
      </c>
      <c r="E36" s="148" t="s">
        <v>361</v>
      </c>
      <c r="F36" s="75">
        <f>IFERROR(VLOOKUP(N36,'Order Summary'!$I:$AF,MATCH('Order Import'!D36,'Order Summary'!$I$13:$AF$13,0),FALSE),)</f>
        <v>0</v>
      </c>
      <c r="M36" s="102" t="str">
        <f>VLOOKUP(A36,'Order Summary'!$B:$E,4,FALSE)</f>
        <v>GREY/RED/BLUE</v>
      </c>
      <c r="N36" s="75" t="str">
        <f t="shared" si="0"/>
        <v>000003GREY/RED/BLUEV01</v>
      </c>
      <c r="O36" s="75" t="str">
        <f>VLOOKUP(A36,'Order Import'!A:C,3,FALSE)</f>
        <v>GYRDBL</v>
      </c>
    </row>
    <row r="37" spans="1:15">
      <c r="A37" s="171" t="s">
        <v>363</v>
      </c>
      <c r="B37" s="102" t="str">
        <f>VLOOKUP(A37,'Order Summary'!B:G,5,FALSE)</f>
        <v>Standard</v>
      </c>
      <c r="C37" s="102" t="s">
        <v>470</v>
      </c>
      <c r="D37" s="102" t="s">
        <v>445</v>
      </c>
      <c r="E37" s="148" t="s">
        <v>361</v>
      </c>
      <c r="F37" s="75">
        <f>IFERROR(VLOOKUP(N37,'Order Summary'!$I:$AF,MATCH('Order Import'!D37,'Order Summary'!$I$13:$AF$13,0),FALSE),)</f>
        <v>0</v>
      </c>
      <c r="M37" s="102" t="str">
        <f>VLOOKUP(A37,'Order Summary'!$B:$E,4,FALSE)</f>
        <v>GREY/RED/BLUE</v>
      </c>
      <c r="N37" s="75" t="str">
        <f t="shared" si="0"/>
        <v>000003GREY/RED/BLUEV01</v>
      </c>
      <c r="O37" s="75" t="str">
        <f>VLOOKUP(A37,'Order Import'!A:C,3,FALSE)</f>
        <v>GYRDBL</v>
      </c>
    </row>
    <row r="38" spans="1:15">
      <c r="A38" s="171" t="s">
        <v>363</v>
      </c>
      <c r="B38" s="102" t="str">
        <f>VLOOKUP(A38,'Order Summary'!B:G,5,FALSE)</f>
        <v>Standard</v>
      </c>
      <c r="C38" s="102" t="s">
        <v>470</v>
      </c>
      <c r="D38" s="102" t="s">
        <v>446</v>
      </c>
      <c r="E38" s="148" t="s">
        <v>361</v>
      </c>
      <c r="F38" s="75">
        <f>IFERROR(VLOOKUP(N38,'Order Summary'!$I:$AF,MATCH('Order Import'!D38,'Order Summary'!$I$13:$AF$13,0),FALSE),)</f>
        <v>0</v>
      </c>
      <c r="M38" s="102" t="str">
        <f>VLOOKUP(A38,'Order Summary'!$B:$E,4,FALSE)</f>
        <v>GREY/RED/BLUE</v>
      </c>
      <c r="N38" s="75" t="str">
        <f t="shared" si="0"/>
        <v>000003GREY/RED/BLUEV01</v>
      </c>
      <c r="O38" s="75" t="str">
        <f>VLOOKUP(A38,'Order Import'!A:C,3,FALSE)</f>
        <v>GYRDBL</v>
      </c>
    </row>
    <row r="39" spans="1:15">
      <c r="A39" s="171" t="s">
        <v>363</v>
      </c>
      <c r="B39" s="102" t="str">
        <f>VLOOKUP(A39,'Order Summary'!B:G,5,FALSE)</f>
        <v>Standard</v>
      </c>
      <c r="C39" s="102" t="s">
        <v>470</v>
      </c>
      <c r="D39" s="102" t="s">
        <v>447</v>
      </c>
      <c r="E39" s="148" t="s">
        <v>361</v>
      </c>
      <c r="F39" s="75">
        <f>IFERROR(VLOOKUP(N39,'Order Summary'!$I:$AF,MATCH('Order Import'!D39,'Order Summary'!$I$13:$AF$13,0),FALSE),)</f>
        <v>0</v>
      </c>
      <c r="M39" s="102" t="str">
        <f>VLOOKUP(A39,'Order Summary'!$B:$E,4,FALSE)</f>
        <v>GREY/RED/BLUE</v>
      </c>
      <c r="N39" s="75" t="str">
        <f t="shared" si="0"/>
        <v>000003GREY/RED/BLUEV01</v>
      </c>
      <c r="O39" s="75" t="str">
        <f>VLOOKUP(A39,'Order Import'!A:C,3,FALSE)</f>
        <v>GYRDBL</v>
      </c>
    </row>
    <row r="40" spans="1:15">
      <c r="A40" s="171" t="s">
        <v>363</v>
      </c>
      <c r="B40" s="102" t="str">
        <f>VLOOKUP(A40,'Order Summary'!B:G,5,FALSE)</f>
        <v>Standard</v>
      </c>
      <c r="C40" s="102" t="s">
        <v>470</v>
      </c>
      <c r="D40" s="102" t="s">
        <v>448</v>
      </c>
      <c r="E40" s="148" t="s">
        <v>361</v>
      </c>
      <c r="F40" s="75">
        <f>IFERROR(VLOOKUP(N40,'Order Summary'!$I:$AF,MATCH('Order Import'!D40,'Order Summary'!$I$13:$AF$13,0),FALSE),)</f>
        <v>0</v>
      </c>
      <c r="M40" s="102" t="str">
        <f>VLOOKUP(A40,'Order Summary'!$B:$E,4,FALSE)</f>
        <v>GREY/RED/BLUE</v>
      </c>
      <c r="N40" s="75" t="str">
        <f t="shared" si="0"/>
        <v>000003GREY/RED/BLUEV01</v>
      </c>
      <c r="O40" s="75" t="str">
        <f>VLOOKUP(A40,'Order Import'!A:C,3,FALSE)</f>
        <v>GYRDBL</v>
      </c>
    </row>
    <row r="41" spans="1:15">
      <c r="A41" s="171" t="s">
        <v>363</v>
      </c>
      <c r="B41" s="102" t="str">
        <f>VLOOKUP(A41,'Order Summary'!B:G,5,FALSE)</f>
        <v>Standard</v>
      </c>
      <c r="C41" s="102" t="s">
        <v>470</v>
      </c>
      <c r="D41" s="102" t="s">
        <v>449</v>
      </c>
      <c r="E41" s="148" t="s">
        <v>361</v>
      </c>
      <c r="F41" s="75">
        <f>IFERROR(VLOOKUP(N41,'Order Summary'!$I:$AF,MATCH('Order Import'!D41,'Order Summary'!$I$13:$AF$13,0),FALSE),)</f>
        <v>0</v>
      </c>
      <c r="M41" s="102" t="str">
        <f>VLOOKUP(A41,'Order Summary'!$B:$E,4,FALSE)</f>
        <v>GREY/RED/BLUE</v>
      </c>
      <c r="N41" s="75" t="str">
        <f t="shared" si="0"/>
        <v>000003GREY/RED/BLUEV01</v>
      </c>
      <c r="O41" s="75" t="str">
        <f>VLOOKUP(A41,'Order Import'!A:C,3,FALSE)</f>
        <v>GYRDBL</v>
      </c>
    </row>
    <row r="42" spans="1:15">
      <c r="A42" s="171" t="s">
        <v>363</v>
      </c>
      <c r="B42" s="102" t="str">
        <f>VLOOKUP(A42,'Order Summary'!B:G,5,FALSE)</f>
        <v>Standard</v>
      </c>
      <c r="C42" s="102" t="s">
        <v>470</v>
      </c>
      <c r="D42" s="102" t="s">
        <v>450</v>
      </c>
      <c r="E42" s="148" t="s">
        <v>361</v>
      </c>
      <c r="F42" s="75">
        <f>IFERROR(VLOOKUP(N42,'Order Summary'!$I:$AF,MATCH('Order Import'!D42,'Order Summary'!$I$13:$AF$13,0),FALSE),)</f>
        <v>0</v>
      </c>
      <c r="M42" s="102" t="str">
        <f>VLOOKUP(A42,'Order Summary'!$B:$E,4,FALSE)</f>
        <v>GREY/RED/BLUE</v>
      </c>
      <c r="N42" s="75" t="str">
        <f t="shared" si="0"/>
        <v>000003GREY/RED/BLUEV01</v>
      </c>
      <c r="O42" s="75" t="str">
        <f>VLOOKUP(A42,'Order Import'!A:C,3,FALSE)</f>
        <v>GYRDBL</v>
      </c>
    </row>
    <row r="43" spans="1:15">
      <c r="A43" s="171" t="s">
        <v>363</v>
      </c>
      <c r="B43" s="102" t="str">
        <f>VLOOKUP(A43,'Order Summary'!B:G,5,FALSE)</f>
        <v>Standard</v>
      </c>
      <c r="C43" s="102" t="s">
        <v>470</v>
      </c>
      <c r="D43" s="102" t="s">
        <v>451</v>
      </c>
      <c r="E43" s="148" t="s">
        <v>361</v>
      </c>
      <c r="F43" s="75">
        <f>IFERROR(VLOOKUP(N43,'Order Summary'!$I:$AF,MATCH('Order Import'!D43,'Order Summary'!$I$13:$AF$13,0),FALSE),)</f>
        <v>0</v>
      </c>
      <c r="M43" s="102" t="str">
        <f>VLOOKUP(A43,'Order Summary'!$B:$E,4,FALSE)</f>
        <v>GREY/RED/BLUE</v>
      </c>
      <c r="N43" s="75" t="str">
        <f t="shared" si="0"/>
        <v>000003GREY/RED/BLUEV01</v>
      </c>
      <c r="O43" s="75" t="str">
        <f>VLOOKUP(A43,'Order Import'!A:C,3,FALSE)</f>
        <v>GYRDBL</v>
      </c>
    </row>
    <row r="44" spans="1:15">
      <c r="A44" s="171" t="s">
        <v>363</v>
      </c>
      <c r="B44" s="102" t="str">
        <f>VLOOKUP(A44,'Order Summary'!B:G,5,FALSE)</f>
        <v>Standard</v>
      </c>
      <c r="C44" s="102" t="s">
        <v>470</v>
      </c>
      <c r="D44" s="102" t="s">
        <v>452</v>
      </c>
      <c r="E44" s="148" t="s">
        <v>361</v>
      </c>
      <c r="F44" s="75">
        <f>IFERROR(VLOOKUP(N44,'Order Summary'!$I:$AF,MATCH('Order Import'!D44,'Order Summary'!$I$13:$AF$13,0),FALSE),)</f>
        <v>0</v>
      </c>
      <c r="M44" s="102" t="str">
        <f>VLOOKUP(A44,'Order Summary'!$B:$E,4,FALSE)</f>
        <v>GREY/RED/BLUE</v>
      </c>
      <c r="N44" s="75" t="str">
        <f t="shared" si="0"/>
        <v>000003GREY/RED/BLUEV01</v>
      </c>
      <c r="O44" s="75" t="str">
        <f>VLOOKUP(A44,'Order Import'!A:C,3,FALSE)</f>
        <v>GYRDBL</v>
      </c>
    </row>
    <row r="45" spans="1:15">
      <c r="A45" s="171" t="s">
        <v>363</v>
      </c>
      <c r="B45" s="102" t="str">
        <f>VLOOKUP(A45,'Order Summary'!B:G,5,FALSE)</f>
        <v>Standard</v>
      </c>
      <c r="C45" s="102" t="s">
        <v>470</v>
      </c>
      <c r="D45" s="102" t="s">
        <v>453</v>
      </c>
      <c r="E45" s="148" t="s">
        <v>361</v>
      </c>
      <c r="F45" s="75">
        <f>IFERROR(VLOOKUP(N45,'Order Summary'!$I:$AF,MATCH('Order Import'!D45,'Order Summary'!$I$13:$AF$13,0),FALSE),)</f>
        <v>0</v>
      </c>
      <c r="M45" s="102" t="str">
        <f>VLOOKUP(A45,'Order Summary'!$B:$E,4,FALSE)</f>
        <v>GREY/RED/BLUE</v>
      </c>
      <c r="N45" s="75" t="str">
        <f t="shared" si="0"/>
        <v>000003GREY/RED/BLUEV01</v>
      </c>
      <c r="O45" s="75" t="str">
        <f>VLOOKUP(A45,'Order Import'!A:C,3,FALSE)</f>
        <v>GYRDBL</v>
      </c>
    </row>
    <row r="46" spans="1:15">
      <c r="A46" s="171" t="s">
        <v>363</v>
      </c>
      <c r="B46" s="102" t="str">
        <f>VLOOKUP(A46,'Order Summary'!B:G,5,FALSE)</f>
        <v>Standard</v>
      </c>
      <c r="C46" s="102" t="s">
        <v>470</v>
      </c>
      <c r="D46" s="102" t="s">
        <v>454</v>
      </c>
      <c r="E46" s="148" t="s">
        <v>361</v>
      </c>
      <c r="F46" s="75">
        <f>IFERROR(VLOOKUP(N46,'Order Summary'!$I:$AF,MATCH('Order Import'!D46,'Order Summary'!$I$13:$AF$13,0),FALSE),)</f>
        <v>0</v>
      </c>
      <c r="M46" s="102" t="str">
        <f>VLOOKUP(A46,'Order Summary'!$B:$E,4,FALSE)</f>
        <v>GREY/RED/BLUE</v>
      </c>
      <c r="N46" s="75" t="str">
        <f t="shared" si="0"/>
        <v>000003GREY/RED/BLUEV01</v>
      </c>
      <c r="O46" s="75" t="str">
        <f>VLOOKUP(A46,'Order Import'!A:C,3,FALSE)</f>
        <v>GYRDBL</v>
      </c>
    </row>
    <row r="47" spans="1:15">
      <c r="A47" s="171" t="s">
        <v>363</v>
      </c>
      <c r="B47" s="102" t="str">
        <f>VLOOKUP(A47,'Order Summary'!B:G,5,FALSE)</f>
        <v>Standard</v>
      </c>
      <c r="C47" s="102" t="s">
        <v>470</v>
      </c>
      <c r="D47" s="102" t="s">
        <v>455</v>
      </c>
      <c r="E47" s="148" t="s">
        <v>361</v>
      </c>
      <c r="F47" s="75">
        <f>IFERROR(VLOOKUP(N47,'Order Summary'!$I:$AF,MATCH('Order Import'!D47,'Order Summary'!$I$13:$AF$13,0),FALSE),)</f>
        <v>0</v>
      </c>
      <c r="M47" s="102" t="str">
        <f>VLOOKUP(A47,'Order Summary'!$B:$E,4,FALSE)</f>
        <v>GREY/RED/BLUE</v>
      </c>
      <c r="N47" s="75" t="str">
        <f t="shared" si="0"/>
        <v>000003GREY/RED/BLUEV01</v>
      </c>
      <c r="O47" s="75" t="str">
        <f>VLOOKUP(A47,'Order Import'!A:C,3,FALSE)</f>
        <v>GYRDBL</v>
      </c>
    </row>
    <row r="48" spans="1:15">
      <c r="A48" s="171" t="s">
        <v>363</v>
      </c>
      <c r="B48" s="102" t="str">
        <f>VLOOKUP(A48,'Order Summary'!B:G,5,FALSE)</f>
        <v>Standard</v>
      </c>
      <c r="C48" s="102" t="s">
        <v>470</v>
      </c>
      <c r="D48" s="102" t="s">
        <v>456</v>
      </c>
      <c r="E48" s="148" t="s">
        <v>361</v>
      </c>
      <c r="F48" s="75">
        <f>IFERROR(VLOOKUP(N48,'Order Summary'!$I:$AF,MATCH('Order Import'!D48,'Order Summary'!$I$13:$AF$13,0),FALSE),)</f>
        <v>0</v>
      </c>
      <c r="M48" s="102" t="str">
        <f>VLOOKUP(A48,'Order Summary'!$B:$E,4,FALSE)</f>
        <v>GREY/RED/BLUE</v>
      </c>
      <c r="N48" s="75" t="str">
        <f t="shared" si="0"/>
        <v>000003GREY/RED/BLUEV01</v>
      </c>
      <c r="O48" s="75" t="str">
        <f>VLOOKUP(A48,'Order Import'!A:C,3,FALSE)</f>
        <v>GYRDBL</v>
      </c>
    </row>
    <row r="49" spans="1:15">
      <c r="A49" s="171" t="s">
        <v>363</v>
      </c>
      <c r="B49" s="102" t="str">
        <f>VLOOKUP(A49,'Order Summary'!B:G,5,FALSE)</f>
        <v>Standard</v>
      </c>
      <c r="C49" s="102" t="s">
        <v>470</v>
      </c>
      <c r="D49" s="102" t="s">
        <v>457</v>
      </c>
      <c r="E49" s="148" t="s">
        <v>361</v>
      </c>
      <c r="F49" s="75">
        <f>IFERROR(VLOOKUP(N49,'Order Summary'!$I:$AF,MATCH('Order Import'!D49,'Order Summary'!$I$13:$AF$13,0),FALSE),)</f>
        <v>0</v>
      </c>
      <c r="M49" s="102" t="str">
        <f>VLOOKUP(A49,'Order Summary'!$B:$E,4,FALSE)</f>
        <v>GREY/RED/BLUE</v>
      </c>
      <c r="N49" s="75" t="str">
        <f t="shared" si="0"/>
        <v>000003GREY/RED/BLUEV01</v>
      </c>
      <c r="O49" s="75" t="str">
        <f>VLOOKUP(A49,'Order Import'!A:C,3,FALSE)</f>
        <v>GYRDBL</v>
      </c>
    </row>
    <row r="50" spans="1:15">
      <c r="A50" s="171" t="s">
        <v>363</v>
      </c>
      <c r="B50" s="102" t="str">
        <f>VLOOKUP(A50,'Order Summary'!B:G,5,FALSE)</f>
        <v>Standard</v>
      </c>
      <c r="C50" s="102" t="s">
        <v>470</v>
      </c>
      <c r="D50" s="102" t="s">
        <v>458</v>
      </c>
      <c r="E50" s="148" t="s">
        <v>361</v>
      </c>
      <c r="F50" s="75">
        <f>IFERROR(VLOOKUP(N50,'Order Summary'!$I:$AF,MATCH('Order Import'!D50,'Order Summary'!$I$13:$AF$13,0),FALSE),)</f>
        <v>0</v>
      </c>
      <c r="M50" s="102" t="str">
        <f>VLOOKUP(A50,'Order Summary'!$B:$E,4,FALSE)</f>
        <v>GREY/RED/BLUE</v>
      </c>
      <c r="N50" s="75" t="str">
        <f t="shared" si="0"/>
        <v>000003GREY/RED/BLUEV01</v>
      </c>
      <c r="O50" s="75" t="str">
        <f>VLOOKUP(A50,'Order Import'!A:C,3,FALSE)</f>
        <v>GYRDBL</v>
      </c>
    </row>
    <row r="51" spans="1:15">
      <c r="A51" s="171" t="s">
        <v>363</v>
      </c>
      <c r="B51" s="102" t="str">
        <f>VLOOKUP(A51,'Order Summary'!B:G,5,FALSE)</f>
        <v>Standard</v>
      </c>
      <c r="C51" s="102" t="s">
        <v>470</v>
      </c>
      <c r="D51" s="102" t="s">
        <v>459</v>
      </c>
      <c r="E51" s="148" t="s">
        <v>361</v>
      </c>
      <c r="F51" s="75">
        <f>IFERROR(VLOOKUP(N51,'Order Summary'!$I:$AF,MATCH('Order Import'!D51,'Order Summary'!$I$13:$AF$13,0),FALSE),)</f>
        <v>0</v>
      </c>
      <c r="M51" s="102" t="str">
        <f>VLOOKUP(A51,'Order Summary'!$B:$E,4,FALSE)</f>
        <v>GREY/RED/BLUE</v>
      </c>
      <c r="N51" s="75" t="str">
        <f t="shared" si="0"/>
        <v>000003GREY/RED/BLUEV01</v>
      </c>
      <c r="O51" s="75" t="str">
        <f>VLOOKUP(A51,'Order Import'!A:C,3,FALSE)</f>
        <v>GYRDBL</v>
      </c>
    </row>
    <row r="52" spans="1:15">
      <c r="A52" s="171" t="s">
        <v>363</v>
      </c>
      <c r="B52" s="102" t="str">
        <f>VLOOKUP(A52,'Order Summary'!B:G,5,FALSE)</f>
        <v>Standard</v>
      </c>
      <c r="C52" s="102" t="s">
        <v>470</v>
      </c>
      <c r="D52" s="102" t="s">
        <v>460</v>
      </c>
      <c r="E52" s="148" t="s">
        <v>361</v>
      </c>
      <c r="F52" s="75">
        <f>IFERROR(VLOOKUP(N52,'Order Summary'!$I:$AF,MATCH('Order Import'!D52,'Order Summary'!$I$13:$AF$13,0),FALSE),)</f>
        <v>0</v>
      </c>
      <c r="M52" s="102" t="str">
        <f>VLOOKUP(A52,'Order Summary'!$B:$E,4,FALSE)</f>
        <v>GREY/RED/BLUE</v>
      </c>
      <c r="N52" s="75" t="str">
        <f t="shared" si="0"/>
        <v>000003GREY/RED/BLUEV01</v>
      </c>
      <c r="O52" s="75" t="str">
        <f>VLOOKUP(A52,'Order Import'!A:C,3,FALSE)</f>
        <v>GYRDBL</v>
      </c>
    </row>
    <row r="53" spans="1:15">
      <c r="A53" s="171" t="s">
        <v>363</v>
      </c>
      <c r="B53" s="102" t="str">
        <f>VLOOKUP(A53,'Order Summary'!B:G,5,FALSE)</f>
        <v>Standard</v>
      </c>
      <c r="C53" s="102" t="s">
        <v>470</v>
      </c>
      <c r="D53" s="102" t="s">
        <v>461</v>
      </c>
      <c r="E53" s="148" t="s">
        <v>361</v>
      </c>
      <c r="F53" s="75">
        <f>IFERROR(VLOOKUP(N53,'Order Summary'!$I:$AF,MATCH('Order Import'!D53,'Order Summary'!$I$13:$AF$13,0),FALSE),)</f>
        <v>0</v>
      </c>
      <c r="M53" s="102" t="str">
        <f>VLOOKUP(A53,'Order Summary'!$B:$E,4,FALSE)</f>
        <v>GREY/RED/BLUE</v>
      </c>
      <c r="N53" s="75" t="str">
        <f t="shared" si="0"/>
        <v>000003GREY/RED/BLUEV01</v>
      </c>
      <c r="O53" s="75" t="str">
        <f>VLOOKUP(A53,'Order Import'!A:C,3,FALSE)</f>
        <v>GYRDBL</v>
      </c>
    </row>
    <row r="54" spans="1:15">
      <c r="A54" s="171" t="s">
        <v>514</v>
      </c>
      <c r="B54" s="102" t="str">
        <f>VLOOKUP(A54,'Order Summary'!B:G,5,FALSE)</f>
        <v>Precision</v>
      </c>
      <c r="C54" s="102" t="s">
        <v>592</v>
      </c>
      <c r="D54" s="102" t="s">
        <v>447</v>
      </c>
      <c r="E54" s="148" t="s">
        <v>361</v>
      </c>
      <c r="F54" s="75">
        <f>IFERROR(VLOOKUP(N54,'Order Summary'!$I:$AF,MATCH('Order Import'!D54,'Order Summary'!$I$13:$AF$13,0),FALSE),)</f>
        <v>0</v>
      </c>
      <c r="M54" s="102" t="str">
        <f>VLOOKUP(A54,'Order Summary'!$B:$E,4,FALSE)</f>
        <v>BLACK/NEON YELLOW/LIGHT GREY</v>
      </c>
      <c r="N54" s="75" t="str">
        <f t="shared" si="0"/>
        <v>000546BLACK/NEON YELLOW/LIGHT GREYV01</v>
      </c>
      <c r="O54" s="75" t="str">
        <f>VLOOKUP(A54,'Order Import'!A:C,3,FALSE)</f>
        <v>BKNWLG</v>
      </c>
    </row>
    <row r="55" spans="1:15">
      <c r="A55" s="171" t="s">
        <v>514</v>
      </c>
      <c r="B55" s="102" t="str">
        <f>VLOOKUP(A55,'Order Summary'!B:G,5,FALSE)</f>
        <v>Precision</v>
      </c>
      <c r="C55" s="102" t="s">
        <v>592</v>
      </c>
      <c r="D55" s="102" t="s">
        <v>448</v>
      </c>
      <c r="E55" s="148" t="s">
        <v>361</v>
      </c>
      <c r="F55" s="75">
        <f>IFERROR(VLOOKUP(N55,'Order Summary'!$I:$AF,MATCH('Order Import'!D55,'Order Summary'!$I$13:$AF$13,0),FALSE),)</f>
        <v>0</v>
      </c>
      <c r="M55" s="102" t="str">
        <f>VLOOKUP(A55,'Order Summary'!$B:$E,4,FALSE)</f>
        <v>BLACK/NEON YELLOW/LIGHT GREY</v>
      </c>
      <c r="N55" s="75" t="str">
        <f t="shared" si="0"/>
        <v>000546BLACK/NEON YELLOW/LIGHT GREYV01</v>
      </c>
      <c r="O55" s="75" t="str">
        <f>VLOOKUP(A55,'Order Import'!A:C,3,FALSE)</f>
        <v>BKNWLG</v>
      </c>
    </row>
    <row r="56" spans="1:15">
      <c r="A56" s="171" t="s">
        <v>514</v>
      </c>
      <c r="B56" s="102" t="str">
        <f>VLOOKUP(A56,'Order Summary'!B:G,5,FALSE)</f>
        <v>Precision</v>
      </c>
      <c r="C56" s="102" t="s">
        <v>592</v>
      </c>
      <c r="D56" s="102" t="s">
        <v>449</v>
      </c>
      <c r="E56" s="148" t="s">
        <v>361</v>
      </c>
      <c r="F56" s="75">
        <f>IFERROR(VLOOKUP(N56,'Order Summary'!$I:$AF,MATCH('Order Import'!D56,'Order Summary'!$I$13:$AF$13,0),FALSE),)</f>
        <v>0</v>
      </c>
      <c r="M56" s="102" t="str">
        <f>VLOOKUP(A56,'Order Summary'!$B:$E,4,FALSE)</f>
        <v>BLACK/NEON YELLOW/LIGHT GREY</v>
      </c>
      <c r="N56" s="75" t="str">
        <f t="shared" si="0"/>
        <v>000546BLACK/NEON YELLOW/LIGHT GREYV01</v>
      </c>
      <c r="O56" s="75" t="str">
        <f>VLOOKUP(A56,'Order Import'!A:C,3,FALSE)</f>
        <v>BKNWLG</v>
      </c>
    </row>
    <row r="57" spans="1:15">
      <c r="A57" s="171" t="s">
        <v>514</v>
      </c>
      <c r="B57" s="102" t="str">
        <f>VLOOKUP(A57,'Order Summary'!B:G,5,FALSE)</f>
        <v>Precision</v>
      </c>
      <c r="C57" s="102" t="s">
        <v>592</v>
      </c>
      <c r="D57" s="102" t="s">
        <v>450</v>
      </c>
      <c r="E57" s="148" t="s">
        <v>361</v>
      </c>
      <c r="F57" s="75">
        <f>IFERROR(VLOOKUP(N57,'Order Summary'!$I:$AF,MATCH('Order Import'!D57,'Order Summary'!$I$13:$AF$13,0),FALSE),)</f>
        <v>0</v>
      </c>
      <c r="M57" s="102" t="str">
        <f>VLOOKUP(A57,'Order Summary'!$B:$E,4,FALSE)</f>
        <v>BLACK/NEON YELLOW/LIGHT GREY</v>
      </c>
      <c r="N57" s="75" t="str">
        <f t="shared" si="0"/>
        <v>000546BLACK/NEON YELLOW/LIGHT GREYV01</v>
      </c>
      <c r="O57" s="75" t="str">
        <f>VLOOKUP(A57,'Order Import'!A:C,3,FALSE)</f>
        <v>BKNWLG</v>
      </c>
    </row>
    <row r="58" spans="1:15">
      <c r="A58" s="171" t="s">
        <v>514</v>
      </c>
      <c r="B58" s="102" t="str">
        <f>VLOOKUP(A58,'Order Summary'!B:G,5,FALSE)</f>
        <v>Precision</v>
      </c>
      <c r="C58" s="102" t="s">
        <v>592</v>
      </c>
      <c r="D58" s="102" t="s">
        <v>451</v>
      </c>
      <c r="E58" s="148" t="s">
        <v>361</v>
      </c>
      <c r="F58" s="75">
        <f>IFERROR(VLOOKUP(N58,'Order Summary'!$I:$AF,MATCH('Order Import'!D58,'Order Summary'!$I$13:$AF$13,0),FALSE),)</f>
        <v>0</v>
      </c>
      <c r="M58" s="102" t="str">
        <f>VLOOKUP(A58,'Order Summary'!$B:$E,4,FALSE)</f>
        <v>BLACK/NEON YELLOW/LIGHT GREY</v>
      </c>
      <c r="N58" s="75" t="str">
        <f t="shared" si="0"/>
        <v>000546BLACK/NEON YELLOW/LIGHT GREYV01</v>
      </c>
      <c r="O58" s="75" t="str">
        <f>VLOOKUP(A58,'Order Import'!A:C,3,FALSE)</f>
        <v>BKNWLG</v>
      </c>
    </row>
    <row r="59" spans="1:15">
      <c r="A59" s="171" t="s">
        <v>514</v>
      </c>
      <c r="B59" s="102" t="str">
        <f>VLOOKUP(A59,'Order Summary'!B:G,5,FALSE)</f>
        <v>Precision</v>
      </c>
      <c r="C59" s="102" t="s">
        <v>592</v>
      </c>
      <c r="D59" s="102" t="s">
        <v>452</v>
      </c>
      <c r="E59" s="148" t="s">
        <v>361</v>
      </c>
      <c r="F59" s="75">
        <f>IFERROR(VLOOKUP(N59,'Order Summary'!$I:$AF,MATCH('Order Import'!D59,'Order Summary'!$I$13:$AF$13,0),FALSE),)</f>
        <v>0</v>
      </c>
      <c r="M59" s="102" t="str">
        <f>VLOOKUP(A59,'Order Summary'!$B:$E,4,FALSE)</f>
        <v>BLACK/NEON YELLOW/LIGHT GREY</v>
      </c>
      <c r="N59" s="75" t="str">
        <f t="shared" si="0"/>
        <v>000546BLACK/NEON YELLOW/LIGHT GREYV01</v>
      </c>
      <c r="O59" s="75" t="str">
        <f>VLOOKUP(A59,'Order Import'!A:C,3,FALSE)</f>
        <v>BKNWLG</v>
      </c>
    </row>
    <row r="60" spans="1:15">
      <c r="A60" s="171" t="s">
        <v>514</v>
      </c>
      <c r="B60" s="102" t="str">
        <f>VLOOKUP(A60,'Order Summary'!B:G,5,FALSE)</f>
        <v>Precision</v>
      </c>
      <c r="C60" s="102" t="s">
        <v>592</v>
      </c>
      <c r="D60" s="102" t="s">
        <v>453</v>
      </c>
      <c r="E60" s="148" t="s">
        <v>361</v>
      </c>
      <c r="F60" s="75">
        <f>IFERROR(VLOOKUP(N60,'Order Summary'!$I:$AF,MATCH('Order Import'!D60,'Order Summary'!$I$13:$AF$13,0),FALSE),)</f>
        <v>0</v>
      </c>
      <c r="M60" s="102" t="str">
        <f>VLOOKUP(A60,'Order Summary'!$B:$E,4,FALSE)</f>
        <v>BLACK/NEON YELLOW/LIGHT GREY</v>
      </c>
      <c r="N60" s="75" t="str">
        <f t="shared" si="0"/>
        <v>000546BLACK/NEON YELLOW/LIGHT GREYV01</v>
      </c>
      <c r="O60" s="75" t="str">
        <f>VLOOKUP(A60,'Order Import'!A:C,3,FALSE)</f>
        <v>BKNWLG</v>
      </c>
    </row>
    <row r="61" spans="1:15">
      <c r="A61" s="171" t="s">
        <v>514</v>
      </c>
      <c r="B61" s="102" t="str">
        <f>VLOOKUP(A61,'Order Summary'!B:G,5,FALSE)</f>
        <v>Precision</v>
      </c>
      <c r="C61" s="102" t="s">
        <v>592</v>
      </c>
      <c r="D61" s="102" t="s">
        <v>454</v>
      </c>
      <c r="E61" s="148" t="s">
        <v>361</v>
      </c>
      <c r="F61" s="75">
        <f>IFERROR(VLOOKUP(N61,'Order Summary'!$I:$AF,MATCH('Order Import'!D61,'Order Summary'!$I$13:$AF$13,0),FALSE),)</f>
        <v>0</v>
      </c>
      <c r="M61" s="102" t="str">
        <f>VLOOKUP(A61,'Order Summary'!$B:$E,4,FALSE)</f>
        <v>BLACK/NEON YELLOW/LIGHT GREY</v>
      </c>
      <c r="N61" s="75" t="str">
        <f t="shared" si="0"/>
        <v>000546BLACK/NEON YELLOW/LIGHT GREYV01</v>
      </c>
      <c r="O61" s="75" t="str">
        <f>VLOOKUP(A61,'Order Import'!A:C,3,FALSE)</f>
        <v>BKNWLG</v>
      </c>
    </row>
    <row r="62" spans="1:15">
      <c r="A62" s="171" t="s">
        <v>514</v>
      </c>
      <c r="B62" s="102" t="str">
        <f>VLOOKUP(A62,'Order Summary'!B:G,5,FALSE)</f>
        <v>Precision</v>
      </c>
      <c r="C62" s="102" t="s">
        <v>592</v>
      </c>
      <c r="D62" s="102" t="s">
        <v>455</v>
      </c>
      <c r="E62" s="148" t="s">
        <v>361</v>
      </c>
      <c r="F62" s="75">
        <f>IFERROR(VLOOKUP(N62,'Order Summary'!$I:$AF,MATCH('Order Import'!D62,'Order Summary'!$I$13:$AF$13,0),FALSE),)</f>
        <v>0</v>
      </c>
      <c r="M62" s="102" t="str">
        <f>VLOOKUP(A62,'Order Summary'!$B:$E,4,FALSE)</f>
        <v>BLACK/NEON YELLOW/LIGHT GREY</v>
      </c>
      <c r="N62" s="75" t="str">
        <f t="shared" si="0"/>
        <v>000546BLACK/NEON YELLOW/LIGHT GREYV01</v>
      </c>
      <c r="O62" s="75" t="str">
        <f>VLOOKUP(A62,'Order Import'!A:C,3,FALSE)</f>
        <v>BKNWLG</v>
      </c>
    </row>
    <row r="63" spans="1:15">
      <c r="A63" s="171" t="s">
        <v>514</v>
      </c>
      <c r="B63" s="102" t="str">
        <f>VLOOKUP(A63,'Order Summary'!B:G,5,FALSE)</f>
        <v>Precision</v>
      </c>
      <c r="C63" s="102" t="s">
        <v>592</v>
      </c>
      <c r="D63" s="102" t="s">
        <v>456</v>
      </c>
      <c r="E63" s="148" t="s">
        <v>361</v>
      </c>
      <c r="F63" s="75">
        <f>IFERROR(VLOOKUP(N63,'Order Summary'!$I:$AF,MATCH('Order Import'!D63,'Order Summary'!$I$13:$AF$13,0),FALSE),)</f>
        <v>0</v>
      </c>
      <c r="M63" s="102" t="str">
        <f>VLOOKUP(A63,'Order Summary'!$B:$E,4,FALSE)</f>
        <v>BLACK/NEON YELLOW/LIGHT GREY</v>
      </c>
      <c r="N63" s="75" t="str">
        <f t="shared" si="0"/>
        <v>000546BLACK/NEON YELLOW/LIGHT GREYV01</v>
      </c>
      <c r="O63" s="75" t="str">
        <f>VLOOKUP(A63,'Order Import'!A:C,3,FALSE)</f>
        <v>BKNWLG</v>
      </c>
    </row>
    <row r="64" spans="1:15">
      <c r="A64" s="171" t="s">
        <v>514</v>
      </c>
      <c r="B64" s="102" t="str">
        <f>VLOOKUP(A64,'Order Summary'!B:G,5,FALSE)</f>
        <v>Precision</v>
      </c>
      <c r="C64" s="102" t="s">
        <v>592</v>
      </c>
      <c r="D64" s="102" t="s">
        <v>457</v>
      </c>
      <c r="E64" s="148" t="s">
        <v>361</v>
      </c>
      <c r="F64" s="75">
        <f>IFERROR(VLOOKUP(N64,'Order Summary'!$I:$AF,MATCH('Order Import'!D64,'Order Summary'!$I$13:$AF$13,0),FALSE),)</f>
        <v>0</v>
      </c>
      <c r="M64" s="102" t="str">
        <f>VLOOKUP(A64,'Order Summary'!$B:$E,4,FALSE)</f>
        <v>BLACK/NEON YELLOW/LIGHT GREY</v>
      </c>
      <c r="N64" s="75" t="str">
        <f t="shared" si="0"/>
        <v>000546BLACK/NEON YELLOW/LIGHT GREYV01</v>
      </c>
      <c r="O64" s="75" t="str">
        <f>VLOOKUP(A64,'Order Import'!A:C,3,FALSE)</f>
        <v>BKNWLG</v>
      </c>
    </row>
    <row r="65" spans="1:15">
      <c r="A65" s="171" t="s">
        <v>514</v>
      </c>
      <c r="B65" s="102" t="str">
        <f>VLOOKUP(A65,'Order Summary'!B:G,5,FALSE)</f>
        <v>Precision</v>
      </c>
      <c r="C65" s="102" t="s">
        <v>592</v>
      </c>
      <c r="D65" s="102" t="s">
        <v>458</v>
      </c>
      <c r="E65" s="148" t="s">
        <v>361</v>
      </c>
      <c r="F65" s="75">
        <f>IFERROR(VLOOKUP(N65,'Order Summary'!$I:$AF,MATCH('Order Import'!D65,'Order Summary'!$I$13:$AF$13,0),FALSE),)</f>
        <v>0</v>
      </c>
      <c r="M65" s="102" t="str">
        <f>VLOOKUP(A65,'Order Summary'!$B:$E,4,FALSE)</f>
        <v>BLACK/NEON YELLOW/LIGHT GREY</v>
      </c>
      <c r="N65" s="75" t="str">
        <f t="shared" si="0"/>
        <v>000546BLACK/NEON YELLOW/LIGHT GREYV01</v>
      </c>
      <c r="O65" s="75" t="str">
        <f>VLOOKUP(A65,'Order Import'!A:C,3,FALSE)</f>
        <v>BKNWLG</v>
      </c>
    </row>
    <row r="66" spans="1:15">
      <c r="A66" s="171" t="s">
        <v>514</v>
      </c>
      <c r="B66" s="102" t="str">
        <f>VLOOKUP(A66,'Order Summary'!B:G,5,FALSE)</f>
        <v>Precision</v>
      </c>
      <c r="C66" s="102" t="s">
        <v>592</v>
      </c>
      <c r="D66" s="102" t="s">
        <v>459</v>
      </c>
      <c r="E66" s="148" t="s">
        <v>361</v>
      </c>
      <c r="F66" s="75">
        <f>IFERROR(VLOOKUP(N66,'Order Summary'!$I:$AF,MATCH('Order Import'!D66,'Order Summary'!$I$13:$AF$13,0),FALSE),)</f>
        <v>0</v>
      </c>
      <c r="M66" s="102" t="str">
        <f>VLOOKUP(A66,'Order Summary'!$B:$E,4,FALSE)</f>
        <v>BLACK/NEON YELLOW/LIGHT GREY</v>
      </c>
      <c r="N66" s="75" t="str">
        <f t="shared" si="0"/>
        <v>000546BLACK/NEON YELLOW/LIGHT GREYV01</v>
      </c>
      <c r="O66" s="75" t="str">
        <f>VLOOKUP(A66,'Order Import'!A:C,3,FALSE)</f>
        <v>BKNWLG</v>
      </c>
    </row>
    <row r="67" spans="1:15">
      <c r="A67" s="171" t="s">
        <v>514</v>
      </c>
      <c r="B67" s="102" t="str">
        <f>VLOOKUP(A67,'Order Summary'!B:G,5,FALSE)</f>
        <v>Precision</v>
      </c>
      <c r="C67" s="102" t="s">
        <v>592</v>
      </c>
      <c r="D67" s="102" t="s">
        <v>460</v>
      </c>
      <c r="E67" s="148" t="s">
        <v>361</v>
      </c>
      <c r="F67" s="75">
        <f>IFERROR(VLOOKUP(N67,'Order Summary'!$I:$AF,MATCH('Order Import'!D67,'Order Summary'!$I$13:$AF$13,0),FALSE),)</f>
        <v>0</v>
      </c>
      <c r="M67" s="102" t="str">
        <f>VLOOKUP(A67,'Order Summary'!$B:$E,4,FALSE)</f>
        <v>BLACK/NEON YELLOW/LIGHT GREY</v>
      </c>
      <c r="N67" s="75" t="str">
        <f t="shared" si="0"/>
        <v>000546BLACK/NEON YELLOW/LIGHT GREYV01</v>
      </c>
      <c r="O67" s="75" t="str">
        <f>VLOOKUP(A67,'Order Import'!A:C,3,FALSE)</f>
        <v>BKNWLG</v>
      </c>
    </row>
    <row r="68" spans="1:15">
      <c r="A68" s="171" t="s">
        <v>514</v>
      </c>
      <c r="B68" s="102" t="str">
        <f>VLOOKUP(A68,'Order Summary'!B:G,5,FALSE)</f>
        <v>Precision</v>
      </c>
      <c r="C68" s="102" t="s">
        <v>592</v>
      </c>
      <c r="D68" s="102" t="s">
        <v>461</v>
      </c>
      <c r="E68" s="148" t="s">
        <v>361</v>
      </c>
      <c r="F68" s="75">
        <f>IFERROR(VLOOKUP(N68,'Order Summary'!$I:$AF,MATCH('Order Import'!D68,'Order Summary'!$I$13:$AF$13,0),FALSE),)</f>
        <v>0</v>
      </c>
      <c r="M68" s="102" t="str">
        <f>VLOOKUP(A68,'Order Summary'!$B:$E,4,FALSE)</f>
        <v>BLACK/NEON YELLOW/LIGHT GREY</v>
      </c>
      <c r="N68" s="75" t="str">
        <f t="shared" si="0"/>
        <v>000546BLACK/NEON YELLOW/LIGHT GREYV01</v>
      </c>
      <c r="O68" s="75" t="str">
        <f>VLOOKUP(A68,'Order Import'!A:C,3,FALSE)</f>
        <v>BKNWLG</v>
      </c>
    </row>
    <row r="69" spans="1:15">
      <c r="A69" s="171" t="s">
        <v>515</v>
      </c>
      <c r="B69" s="102" t="str">
        <f>VLOOKUP(A69,'Order Summary'!B:G,5,FALSE)</f>
        <v>Precision</v>
      </c>
      <c r="C69" s="102" t="s">
        <v>593</v>
      </c>
      <c r="D69" s="172" t="s">
        <v>441</v>
      </c>
      <c r="E69" s="148" t="s">
        <v>361</v>
      </c>
      <c r="F69" s="75">
        <f>IFERROR(VLOOKUP(N69,'Order Summary'!$I:$AF,MATCH('Order Import'!D69,'Order Summary'!$I$13:$AF$13,0),FALSE),)</f>
        <v>0</v>
      </c>
      <c r="M69" s="102" t="str">
        <f>VLOOKUP(A69,'Order Summary'!$B:$E,4,FALSE)</f>
        <v>TEAL/BLACK/PINK</v>
      </c>
      <c r="N69" s="75" t="str">
        <f t="shared" si="0"/>
        <v>000547TEAL/BLACK/PINKV01</v>
      </c>
      <c r="O69" s="75" t="str">
        <f>VLOOKUP(A69,'Order Import'!A:C,3,FALSE)</f>
        <v>TLBKPK</v>
      </c>
    </row>
    <row r="70" spans="1:15">
      <c r="A70" s="171" t="s">
        <v>515</v>
      </c>
      <c r="B70" s="102" t="str">
        <f>VLOOKUP(A70,'Order Summary'!B:G,5,FALSE)</f>
        <v>Precision</v>
      </c>
      <c r="C70" s="102" t="s">
        <v>593</v>
      </c>
      <c r="D70" s="172" t="s">
        <v>442</v>
      </c>
      <c r="E70" s="148" t="s">
        <v>361</v>
      </c>
      <c r="F70" s="75">
        <f>IFERROR(VLOOKUP(N70,'Order Summary'!$I:$AF,MATCH('Order Import'!D70,'Order Summary'!$I$13:$AF$13,0),FALSE),)</f>
        <v>0</v>
      </c>
      <c r="M70" s="102" t="str">
        <f>VLOOKUP(A70,'Order Summary'!$B:$E,4,FALSE)</f>
        <v>TEAL/BLACK/PINK</v>
      </c>
      <c r="N70" s="75" t="str">
        <f t="shared" si="0"/>
        <v>000547TEAL/BLACK/PINKV01</v>
      </c>
      <c r="O70" s="75" t="str">
        <f>VLOOKUP(A70,'Order Import'!A:C,3,FALSE)</f>
        <v>TLBKPK</v>
      </c>
    </row>
    <row r="71" spans="1:15">
      <c r="A71" s="171" t="s">
        <v>515</v>
      </c>
      <c r="B71" s="102" t="str">
        <f>VLOOKUP(A71,'Order Summary'!B:G,5,FALSE)</f>
        <v>Precision</v>
      </c>
      <c r="C71" s="102" t="s">
        <v>593</v>
      </c>
      <c r="D71" s="172" t="s">
        <v>443</v>
      </c>
      <c r="E71" s="148" t="s">
        <v>361</v>
      </c>
      <c r="F71" s="75">
        <f>IFERROR(VLOOKUP(N71,'Order Summary'!$I:$AF,MATCH('Order Import'!D71,'Order Summary'!$I$13:$AF$13,0),FALSE),)</f>
        <v>0</v>
      </c>
      <c r="M71" s="102" t="str">
        <f>VLOOKUP(A71,'Order Summary'!$B:$E,4,FALSE)</f>
        <v>TEAL/BLACK/PINK</v>
      </c>
      <c r="N71" s="75" t="str">
        <f t="shared" ref="N71:N120" si="1">CONCATENATE(A71,M71,E71)</f>
        <v>000547TEAL/BLACK/PINKV01</v>
      </c>
      <c r="O71" s="75" t="str">
        <f>VLOOKUP(A71,'Order Import'!A:C,3,FALSE)</f>
        <v>TLBKPK</v>
      </c>
    </row>
    <row r="72" spans="1:15">
      <c r="A72" s="171" t="s">
        <v>515</v>
      </c>
      <c r="B72" s="102" t="str">
        <f>VLOOKUP(A72,'Order Summary'!B:G,5,FALSE)</f>
        <v>Precision</v>
      </c>
      <c r="C72" s="102" t="s">
        <v>593</v>
      </c>
      <c r="D72" s="172" t="s">
        <v>444</v>
      </c>
      <c r="E72" s="148" t="s">
        <v>361</v>
      </c>
      <c r="F72" s="75">
        <f>IFERROR(VLOOKUP(N72,'Order Summary'!$I:$AF,MATCH('Order Import'!D72,'Order Summary'!$I$13:$AF$13,0),FALSE),)</f>
        <v>0</v>
      </c>
      <c r="M72" s="102" t="str">
        <f>VLOOKUP(A72,'Order Summary'!$B:$E,4,FALSE)</f>
        <v>TEAL/BLACK/PINK</v>
      </c>
      <c r="N72" s="75" t="str">
        <f t="shared" si="1"/>
        <v>000547TEAL/BLACK/PINKV01</v>
      </c>
      <c r="O72" s="75" t="str">
        <f>VLOOKUP(A72,'Order Import'!A:C,3,FALSE)</f>
        <v>TLBKPK</v>
      </c>
    </row>
    <row r="73" spans="1:15">
      <c r="A73" s="171" t="s">
        <v>515</v>
      </c>
      <c r="B73" s="102" t="str">
        <f>VLOOKUP(A73,'Order Summary'!B:G,5,FALSE)</f>
        <v>Precision</v>
      </c>
      <c r="C73" s="102" t="s">
        <v>593</v>
      </c>
      <c r="D73" s="172" t="s">
        <v>445</v>
      </c>
      <c r="E73" s="148" t="s">
        <v>361</v>
      </c>
      <c r="F73" s="75">
        <f>IFERROR(VLOOKUP(N73,'Order Summary'!$I:$AF,MATCH('Order Import'!D73,'Order Summary'!$I$13:$AF$13,0),FALSE),)</f>
        <v>0</v>
      </c>
      <c r="M73" s="102" t="str">
        <f>VLOOKUP(A73,'Order Summary'!$B:$E,4,FALSE)</f>
        <v>TEAL/BLACK/PINK</v>
      </c>
      <c r="N73" s="75" t="str">
        <f t="shared" si="1"/>
        <v>000547TEAL/BLACK/PINKV01</v>
      </c>
      <c r="O73" s="75" t="str">
        <f>VLOOKUP(A73,'Order Import'!A:C,3,FALSE)</f>
        <v>TLBKPK</v>
      </c>
    </row>
    <row r="74" spans="1:15">
      <c r="A74" s="171" t="s">
        <v>515</v>
      </c>
      <c r="B74" s="102" t="str">
        <f>VLOOKUP(A74,'Order Summary'!B:G,5,FALSE)</f>
        <v>Precision</v>
      </c>
      <c r="C74" s="102" t="s">
        <v>593</v>
      </c>
      <c r="D74" s="172" t="s">
        <v>446</v>
      </c>
      <c r="E74" s="148" t="s">
        <v>361</v>
      </c>
      <c r="F74" s="75">
        <f>IFERROR(VLOOKUP(N74,'Order Summary'!$I:$AF,MATCH('Order Import'!D74,'Order Summary'!$I$13:$AF$13,0),FALSE),)</f>
        <v>0</v>
      </c>
      <c r="M74" s="102" t="str">
        <f>VLOOKUP(A74,'Order Summary'!$B:$E,4,FALSE)</f>
        <v>TEAL/BLACK/PINK</v>
      </c>
      <c r="N74" s="75" t="str">
        <f t="shared" si="1"/>
        <v>000547TEAL/BLACK/PINKV01</v>
      </c>
      <c r="O74" s="75" t="str">
        <f>VLOOKUP(A74,'Order Import'!A:C,3,FALSE)</f>
        <v>TLBKPK</v>
      </c>
    </row>
    <row r="75" spans="1:15">
      <c r="A75" s="171" t="s">
        <v>515</v>
      </c>
      <c r="B75" s="102" t="str">
        <f>VLOOKUP(A75,'Order Summary'!B:G,5,FALSE)</f>
        <v>Precision</v>
      </c>
      <c r="C75" s="102" t="s">
        <v>593</v>
      </c>
      <c r="D75" s="172" t="s">
        <v>447</v>
      </c>
      <c r="E75" s="148" t="s">
        <v>361</v>
      </c>
      <c r="F75" s="75">
        <f>IFERROR(VLOOKUP(N75,'Order Summary'!$I:$AF,MATCH('Order Import'!D75,'Order Summary'!$I$13:$AF$13,0),FALSE),)</f>
        <v>0</v>
      </c>
      <c r="M75" s="102" t="str">
        <f>VLOOKUP(A75,'Order Summary'!$B:$E,4,FALSE)</f>
        <v>TEAL/BLACK/PINK</v>
      </c>
      <c r="N75" s="75" t="str">
        <f t="shared" si="1"/>
        <v>000547TEAL/BLACK/PINKV01</v>
      </c>
      <c r="O75" s="75" t="str">
        <f>VLOOKUP(A75,'Order Import'!A:C,3,FALSE)</f>
        <v>TLBKPK</v>
      </c>
    </row>
    <row r="76" spans="1:15">
      <c r="A76" s="171" t="s">
        <v>515</v>
      </c>
      <c r="B76" s="102" t="str">
        <f>VLOOKUP(A76,'Order Summary'!B:G,5,FALSE)</f>
        <v>Precision</v>
      </c>
      <c r="C76" s="102" t="s">
        <v>593</v>
      </c>
      <c r="D76" s="172" t="s">
        <v>448</v>
      </c>
      <c r="E76" s="148" t="s">
        <v>361</v>
      </c>
      <c r="F76" s="75">
        <f>IFERROR(VLOOKUP(N76,'Order Summary'!$I:$AF,MATCH('Order Import'!D76,'Order Summary'!$I$13:$AF$13,0),FALSE),)</f>
        <v>0</v>
      </c>
      <c r="M76" s="102" t="str">
        <f>VLOOKUP(A76,'Order Summary'!$B:$E,4,FALSE)</f>
        <v>TEAL/BLACK/PINK</v>
      </c>
      <c r="N76" s="75" t="str">
        <f t="shared" si="1"/>
        <v>000547TEAL/BLACK/PINKV01</v>
      </c>
      <c r="O76" s="75" t="str">
        <f>VLOOKUP(A76,'Order Import'!A:C,3,FALSE)</f>
        <v>TLBKPK</v>
      </c>
    </row>
    <row r="77" spans="1:15">
      <c r="A77" s="171" t="s">
        <v>515</v>
      </c>
      <c r="B77" s="102" t="str">
        <f>VLOOKUP(A77,'Order Summary'!B:G,5,FALSE)</f>
        <v>Precision</v>
      </c>
      <c r="C77" s="102" t="s">
        <v>593</v>
      </c>
      <c r="D77" s="172" t="s">
        <v>449</v>
      </c>
      <c r="E77" s="148" t="s">
        <v>361</v>
      </c>
      <c r="F77" s="75">
        <f>IFERROR(VLOOKUP(N77,'Order Summary'!$I:$AF,MATCH('Order Import'!D77,'Order Summary'!$I$13:$AF$13,0),FALSE),)</f>
        <v>0</v>
      </c>
      <c r="M77" s="102" t="str">
        <f>VLOOKUP(A77,'Order Summary'!$B:$E,4,FALSE)</f>
        <v>TEAL/BLACK/PINK</v>
      </c>
      <c r="N77" s="75" t="str">
        <f t="shared" si="1"/>
        <v>000547TEAL/BLACK/PINKV01</v>
      </c>
      <c r="O77" s="75" t="str">
        <f>VLOOKUP(A77,'Order Import'!A:C,3,FALSE)</f>
        <v>TLBKPK</v>
      </c>
    </row>
    <row r="78" spans="1:15">
      <c r="A78" s="171" t="s">
        <v>515</v>
      </c>
      <c r="B78" s="102" t="str">
        <f>VLOOKUP(A78,'Order Summary'!B:G,5,FALSE)</f>
        <v>Precision</v>
      </c>
      <c r="C78" s="102" t="s">
        <v>593</v>
      </c>
      <c r="D78" s="172" t="s">
        <v>450</v>
      </c>
      <c r="E78" s="148" t="s">
        <v>361</v>
      </c>
      <c r="F78" s="75">
        <f>IFERROR(VLOOKUP(N78,'Order Summary'!$I:$AF,MATCH('Order Import'!D78,'Order Summary'!$I$13:$AF$13,0),FALSE),)</f>
        <v>0</v>
      </c>
      <c r="M78" s="102" t="str">
        <f>VLOOKUP(A78,'Order Summary'!$B:$E,4,FALSE)</f>
        <v>TEAL/BLACK/PINK</v>
      </c>
      <c r="N78" s="75" t="str">
        <f t="shared" si="1"/>
        <v>000547TEAL/BLACK/PINKV01</v>
      </c>
      <c r="O78" s="75" t="str">
        <f>VLOOKUP(A78,'Order Import'!A:C,3,FALSE)</f>
        <v>TLBKPK</v>
      </c>
    </row>
    <row r="79" spans="1:15">
      <c r="A79" s="171" t="s">
        <v>515</v>
      </c>
      <c r="B79" s="102" t="str">
        <f>VLOOKUP(A79,'Order Summary'!B:G,5,FALSE)</f>
        <v>Precision</v>
      </c>
      <c r="C79" s="102" t="s">
        <v>593</v>
      </c>
      <c r="D79" s="172" t="s">
        <v>451</v>
      </c>
      <c r="E79" s="148" t="s">
        <v>361</v>
      </c>
      <c r="F79" s="75">
        <f>IFERROR(VLOOKUP(N79,'Order Summary'!$I:$AF,MATCH('Order Import'!D79,'Order Summary'!$I$13:$AF$13,0),FALSE),)</f>
        <v>0</v>
      </c>
      <c r="M79" s="102" t="str">
        <f>VLOOKUP(A79,'Order Summary'!$B:$E,4,FALSE)</f>
        <v>TEAL/BLACK/PINK</v>
      </c>
      <c r="N79" s="75" t="str">
        <f t="shared" si="1"/>
        <v>000547TEAL/BLACK/PINKV01</v>
      </c>
      <c r="O79" s="75" t="str">
        <f>VLOOKUP(A79,'Order Import'!A:C,3,FALSE)</f>
        <v>TLBKPK</v>
      </c>
    </row>
    <row r="80" spans="1:15">
      <c r="A80" s="171" t="s">
        <v>515</v>
      </c>
      <c r="B80" s="102" t="str">
        <f>VLOOKUP(A80,'Order Summary'!B:G,5,FALSE)</f>
        <v>Precision</v>
      </c>
      <c r="C80" s="102" t="s">
        <v>593</v>
      </c>
      <c r="D80" s="172" t="s">
        <v>452</v>
      </c>
      <c r="E80" s="148" t="s">
        <v>361</v>
      </c>
      <c r="F80" s="75">
        <f>IFERROR(VLOOKUP(N80,'Order Summary'!$I:$AF,MATCH('Order Import'!D80,'Order Summary'!$I$13:$AF$13,0),FALSE),)</f>
        <v>0</v>
      </c>
      <c r="M80" s="102" t="str">
        <f>VLOOKUP(A80,'Order Summary'!$B:$E,4,FALSE)</f>
        <v>TEAL/BLACK/PINK</v>
      </c>
      <c r="N80" s="75" t="str">
        <f t="shared" si="1"/>
        <v>000547TEAL/BLACK/PINKV01</v>
      </c>
      <c r="O80" s="75" t="str">
        <f>VLOOKUP(A80,'Order Import'!A:C,3,FALSE)</f>
        <v>TLBKPK</v>
      </c>
    </row>
    <row r="81" spans="1:15">
      <c r="A81" s="171" t="s">
        <v>515</v>
      </c>
      <c r="B81" s="102" t="str">
        <f>VLOOKUP(A81,'Order Summary'!B:G,5,FALSE)</f>
        <v>Precision</v>
      </c>
      <c r="C81" s="102" t="s">
        <v>593</v>
      </c>
      <c r="D81" s="172" t="s">
        <v>453</v>
      </c>
      <c r="E81" s="148" t="s">
        <v>361</v>
      </c>
      <c r="F81" s="75">
        <f>IFERROR(VLOOKUP(N81,'Order Summary'!$I:$AF,MATCH('Order Import'!D81,'Order Summary'!$I$13:$AF$13,0),FALSE),)</f>
        <v>0</v>
      </c>
      <c r="M81" s="102" t="str">
        <f>VLOOKUP(A81,'Order Summary'!$B:$E,4,FALSE)</f>
        <v>TEAL/BLACK/PINK</v>
      </c>
      <c r="N81" s="75" t="str">
        <f t="shared" si="1"/>
        <v>000547TEAL/BLACK/PINKV01</v>
      </c>
      <c r="O81" s="75" t="str">
        <f>VLOOKUP(A81,'Order Import'!A:C,3,FALSE)</f>
        <v>TLBKPK</v>
      </c>
    </row>
    <row r="82" spans="1:15">
      <c r="A82" s="171" t="s">
        <v>516</v>
      </c>
      <c r="B82" s="102" t="str">
        <f>VLOOKUP(A82,'Order Summary'!B:G,5,FALSE)</f>
        <v>Precision</v>
      </c>
      <c r="C82" s="102" t="s">
        <v>594</v>
      </c>
      <c r="D82" s="172" t="s">
        <v>441</v>
      </c>
      <c r="E82" s="148" t="s">
        <v>361</v>
      </c>
      <c r="F82" s="75">
        <f>IFERROR(VLOOKUP(N82,'Order Summary'!$I:$AF,MATCH('Order Import'!D82,'Order Summary'!$I$13:$AF$13,0),FALSE),)</f>
        <v>0</v>
      </c>
      <c r="M82" s="102" t="str">
        <f>VLOOKUP(A82,'Order Summary'!$B:$E,4,FALSE)</f>
        <v>RED/DARK GREY/BLACK</v>
      </c>
      <c r="N82" s="75" t="str">
        <f t="shared" si="1"/>
        <v>000058RED/DARK GREY/BLACKV01</v>
      </c>
      <c r="O82" s="75" t="str">
        <f>VLOOKUP(A82,'Order Import'!A:C,3,FALSE)</f>
        <v>RDDGBK</v>
      </c>
    </row>
    <row r="83" spans="1:15">
      <c r="A83" s="171" t="s">
        <v>516</v>
      </c>
      <c r="B83" s="102" t="str">
        <f>VLOOKUP(A83,'Order Summary'!B:G,5,FALSE)</f>
        <v>Precision</v>
      </c>
      <c r="C83" s="102" t="s">
        <v>594</v>
      </c>
      <c r="D83" s="172" t="s">
        <v>442</v>
      </c>
      <c r="E83" s="148" t="s">
        <v>361</v>
      </c>
      <c r="F83" s="75">
        <f>IFERROR(VLOOKUP(N83,'Order Summary'!$I:$AF,MATCH('Order Import'!D83,'Order Summary'!$I$13:$AF$13,0),FALSE),)</f>
        <v>0</v>
      </c>
      <c r="M83" s="102" t="str">
        <f>VLOOKUP(A83,'Order Summary'!$B:$E,4,FALSE)</f>
        <v>RED/DARK GREY/BLACK</v>
      </c>
      <c r="N83" s="75" t="str">
        <f t="shared" si="1"/>
        <v>000058RED/DARK GREY/BLACKV01</v>
      </c>
      <c r="O83" s="75" t="str">
        <f>VLOOKUP(A83,'Order Import'!A:C,3,FALSE)</f>
        <v>RDDGBK</v>
      </c>
    </row>
    <row r="84" spans="1:15">
      <c r="A84" s="171" t="s">
        <v>516</v>
      </c>
      <c r="B84" s="102" t="str">
        <f>VLOOKUP(A84,'Order Summary'!B:G,5,FALSE)</f>
        <v>Precision</v>
      </c>
      <c r="C84" s="102" t="s">
        <v>594</v>
      </c>
      <c r="D84" s="172" t="s">
        <v>443</v>
      </c>
      <c r="E84" s="148" t="s">
        <v>361</v>
      </c>
      <c r="F84" s="75">
        <f>IFERROR(VLOOKUP(N84,'Order Summary'!$I:$AF,MATCH('Order Import'!D84,'Order Summary'!$I$13:$AF$13,0),FALSE),)</f>
        <v>0</v>
      </c>
      <c r="M84" s="102" t="str">
        <f>VLOOKUP(A84,'Order Summary'!$B:$E,4,FALSE)</f>
        <v>RED/DARK GREY/BLACK</v>
      </c>
      <c r="N84" s="75" t="str">
        <f t="shared" si="1"/>
        <v>000058RED/DARK GREY/BLACKV01</v>
      </c>
      <c r="O84" s="75" t="str">
        <f>VLOOKUP(A84,'Order Import'!A:C,3,FALSE)</f>
        <v>RDDGBK</v>
      </c>
    </row>
    <row r="85" spans="1:15">
      <c r="A85" s="171" t="s">
        <v>516</v>
      </c>
      <c r="B85" s="102" t="str">
        <f>VLOOKUP(A85,'Order Summary'!B:G,5,FALSE)</f>
        <v>Precision</v>
      </c>
      <c r="C85" s="102" t="s">
        <v>594</v>
      </c>
      <c r="D85" s="172" t="s">
        <v>444</v>
      </c>
      <c r="E85" s="148" t="s">
        <v>361</v>
      </c>
      <c r="F85" s="75">
        <f>IFERROR(VLOOKUP(N85,'Order Summary'!$I:$AF,MATCH('Order Import'!D85,'Order Summary'!$I$13:$AF$13,0),FALSE),)</f>
        <v>0</v>
      </c>
      <c r="M85" s="102" t="str">
        <f>VLOOKUP(A85,'Order Summary'!$B:$E,4,FALSE)</f>
        <v>RED/DARK GREY/BLACK</v>
      </c>
      <c r="N85" s="75" t="str">
        <f t="shared" si="1"/>
        <v>000058RED/DARK GREY/BLACKV01</v>
      </c>
      <c r="O85" s="75" t="str">
        <f>VLOOKUP(A85,'Order Import'!A:C,3,FALSE)</f>
        <v>RDDGBK</v>
      </c>
    </row>
    <row r="86" spans="1:15">
      <c r="A86" s="171" t="s">
        <v>516</v>
      </c>
      <c r="B86" s="102" t="str">
        <f>VLOOKUP(A86,'Order Summary'!B:G,5,FALSE)</f>
        <v>Precision</v>
      </c>
      <c r="C86" s="102" t="s">
        <v>594</v>
      </c>
      <c r="D86" s="172" t="s">
        <v>445</v>
      </c>
      <c r="E86" s="148" t="s">
        <v>361</v>
      </c>
      <c r="F86" s="75">
        <f>IFERROR(VLOOKUP(N86,'Order Summary'!$I:$AF,MATCH('Order Import'!D86,'Order Summary'!$I$13:$AF$13,0),FALSE),)</f>
        <v>0</v>
      </c>
      <c r="M86" s="102" t="str">
        <f>VLOOKUP(A86,'Order Summary'!$B:$E,4,FALSE)</f>
        <v>RED/DARK GREY/BLACK</v>
      </c>
      <c r="N86" s="75" t="str">
        <f t="shared" si="1"/>
        <v>000058RED/DARK GREY/BLACKV01</v>
      </c>
      <c r="O86" s="75" t="str">
        <f>VLOOKUP(A86,'Order Import'!A:C,3,FALSE)</f>
        <v>RDDGBK</v>
      </c>
    </row>
    <row r="87" spans="1:15">
      <c r="A87" s="171" t="s">
        <v>516</v>
      </c>
      <c r="B87" s="102" t="str">
        <f>VLOOKUP(A87,'Order Summary'!B:G,5,FALSE)</f>
        <v>Precision</v>
      </c>
      <c r="C87" s="102" t="s">
        <v>594</v>
      </c>
      <c r="D87" s="172" t="s">
        <v>446</v>
      </c>
      <c r="E87" s="148" t="s">
        <v>361</v>
      </c>
      <c r="F87" s="75">
        <f>IFERROR(VLOOKUP(N87,'Order Summary'!$I:$AF,MATCH('Order Import'!D87,'Order Summary'!$I$13:$AF$13,0),FALSE),)</f>
        <v>0</v>
      </c>
      <c r="M87" s="102" t="str">
        <f>VLOOKUP(A87,'Order Summary'!$B:$E,4,FALSE)</f>
        <v>RED/DARK GREY/BLACK</v>
      </c>
      <c r="N87" s="75" t="str">
        <f t="shared" si="1"/>
        <v>000058RED/DARK GREY/BLACKV01</v>
      </c>
      <c r="O87" s="75" t="str">
        <f>VLOOKUP(A87,'Order Import'!A:C,3,FALSE)</f>
        <v>RDDGBK</v>
      </c>
    </row>
    <row r="88" spans="1:15">
      <c r="A88" s="171" t="s">
        <v>516</v>
      </c>
      <c r="B88" s="102" t="str">
        <f>VLOOKUP(A88,'Order Summary'!B:G,5,FALSE)</f>
        <v>Precision</v>
      </c>
      <c r="C88" s="102" t="s">
        <v>594</v>
      </c>
      <c r="D88" s="172" t="s">
        <v>447</v>
      </c>
      <c r="E88" s="148" t="s">
        <v>361</v>
      </c>
      <c r="F88" s="75">
        <f>IFERROR(VLOOKUP(N88,'Order Summary'!$I:$AF,MATCH('Order Import'!D88,'Order Summary'!$I$13:$AF$13,0),FALSE),)</f>
        <v>0</v>
      </c>
      <c r="M88" s="102" t="str">
        <f>VLOOKUP(A88,'Order Summary'!$B:$E,4,FALSE)</f>
        <v>RED/DARK GREY/BLACK</v>
      </c>
      <c r="N88" s="75" t="str">
        <f t="shared" si="1"/>
        <v>000058RED/DARK GREY/BLACKV01</v>
      </c>
      <c r="O88" s="75" t="str">
        <f>VLOOKUP(A88,'Order Import'!A:C,3,FALSE)</f>
        <v>RDDGBK</v>
      </c>
    </row>
    <row r="89" spans="1:15">
      <c r="A89" s="171" t="s">
        <v>516</v>
      </c>
      <c r="B89" s="102" t="str">
        <f>VLOOKUP(A89,'Order Summary'!B:G,5,FALSE)</f>
        <v>Precision</v>
      </c>
      <c r="C89" s="102" t="s">
        <v>594</v>
      </c>
      <c r="D89" s="172" t="s">
        <v>448</v>
      </c>
      <c r="E89" s="148" t="s">
        <v>361</v>
      </c>
      <c r="F89" s="75">
        <f>IFERROR(VLOOKUP(N89,'Order Summary'!$I:$AF,MATCH('Order Import'!D89,'Order Summary'!$I$13:$AF$13,0),FALSE),)</f>
        <v>0</v>
      </c>
      <c r="M89" s="102" t="str">
        <f>VLOOKUP(A89,'Order Summary'!$B:$E,4,FALSE)</f>
        <v>RED/DARK GREY/BLACK</v>
      </c>
      <c r="N89" s="75" t="str">
        <f t="shared" si="1"/>
        <v>000058RED/DARK GREY/BLACKV01</v>
      </c>
      <c r="O89" s="75" t="str">
        <f>VLOOKUP(A89,'Order Import'!A:C,3,FALSE)</f>
        <v>RDDGBK</v>
      </c>
    </row>
    <row r="90" spans="1:15">
      <c r="A90" s="171" t="s">
        <v>516</v>
      </c>
      <c r="B90" s="102" t="str">
        <f>VLOOKUP(A90,'Order Summary'!B:G,5,FALSE)</f>
        <v>Precision</v>
      </c>
      <c r="C90" s="102" t="s">
        <v>594</v>
      </c>
      <c r="D90" s="172" t="s">
        <v>449</v>
      </c>
      <c r="E90" s="148" t="s">
        <v>361</v>
      </c>
      <c r="F90" s="75">
        <f>IFERROR(VLOOKUP(N90,'Order Summary'!$I:$AF,MATCH('Order Import'!D90,'Order Summary'!$I$13:$AF$13,0),FALSE),)</f>
        <v>0</v>
      </c>
      <c r="M90" s="102" t="str">
        <f>VLOOKUP(A90,'Order Summary'!$B:$E,4,FALSE)</f>
        <v>RED/DARK GREY/BLACK</v>
      </c>
      <c r="N90" s="75" t="str">
        <f t="shared" si="1"/>
        <v>000058RED/DARK GREY/BLACKV01</v>
      </c>
      <c r="O90" s="75" t="str">
        <f>VLOOKUP(A90,'Order Import'!A:C,3,FALSE)</f>
        <v>RDDGBK</v>
      </c>
    </row>
    <row r="91" spans="1:15">
      <c r="A91" s="171" t="s">
        <v>516</v>
      </c>
      <c r="B91" s="102" t="str">
        <f>VLOOKUP(A91,'Order Summary'!B:G,5,FALSE)</f>
        <v>Precision</v>
      </c>
      <c r="C91" s="102" t="s">
        <v>594</v>
      </c>
      <c r="D91" s="172" t="s">
        <v>450</v>
      </c>
      <c r="E91" s="148" t="s">
        <v>361</v>
      </c>
      <c r="F91" s="75">
        <f>IFERROR(VLOOKUP(N91,'Order Summary'!$I:$AF,MATCH('Order Import'!D91,'Order Summary'!$I$13:$AF$13,0),FALSE),)</f>
        <v>0</v>
      </c>
      <c r="M91" s="102" t="str">
        <f>VLOOKUP(A91,'Order Summary'!$B:$E,4,FALSE)</f>
        <v>RED/DARK GREY/BLACK</v>
      </c>
      <c r="N91" s="75" t="str">
        <f t="shared" si="1"/>
        <v>000058RED/DARK GREY/BLACKV01</v>
      </c>
      <c r="O91" s="75" t="str">
        <f>VLOOKUP(A91,'Order Import'!A:C,3,FALSE)</f>
        <v>RDDGBK</v>
      </c>
    </row>
    <row r="92" spans="1:15">
      <c r="A92" s="171" t="s">
        <v>516</v>
      </c>
      <c r="B92" s="102" t="str">
        <f>VLOOKUP(A92,'Order Summary'!B:G,5,FALSE)</f>
        <v>Precision</v>
      </c>
      <c r="C92" s="102" t="s">
        <v>594</v>
      </c>
      <c r="D92" s="172" t="s">
        <v>451</v>
      </c>
      <c r="E92" s="148" t="s">
        <v>361</v>
      </c>
      <c r="F92" s="75">
        <f>IFERROR(VLOOKUP(N92,'Order Summary'!$I:$AF,MATCH('Order Import'!D92,'Order Summary'!$I$13:$AF$13,0),FALSE),)</f>
        <v>0</v>
      </c>
      <c r="M92" s="102" t="str">
        <f>VLOOKUP(A92,'Order Summary'!$B:$E,4,FALSE)</f>
        <v>RED/DARK GREY/BLACK</v>
      </c>
      <c r="N92" s="75" t="str">
        <f t="shared" si="1"/>
        <v>000058RED/DARK GREY/BLACKV01</v>
      </c>
      <c r="O92" s="75" t="str">
        <f>VLOOKUP(A92,'Order Import'!A:C,3,FALSE)</f>
        <v>RDDGBK</v>
      </c>
    </row>
    <row r="93" spans="1:15">
      <c r="A93" s="171" t="s">
        <v>516</v>
      </c>
      <c r="B93" s="102" t="str">
        <f>VLOOKUP(A93,'Order Summary'!B:G,5,FALSE)</f>
        <v>Precision</v>
      </c>
      <c r="C93" s="102" t="s">
        <v>594</v>
      </c>
      <c r="D93" s="172" t="s">
        <v>452</v>
      </c>
      <c r="E93" s="148" t="s">
        <v>361</v>
      </c>
      <c r="F93" s="75">
        <f>IFERROR(VLOOKUP(N93,'Order Summary'!$I:$AF,MATCH('Order Import'!D93,'Order Summary'!$I$13:$AF$13,0),FALSE),)</f>
        <v>0</v>
      </c>
      <c r="M93" s="102" t="str">
        <f>VLOOKUP(A93,'Order Summary'!$B:$E,4,FALSE)</f>
        <v>RED/DARK GREY/BLACK</v>
      </c>
      <c r="N93" s="75" t="str">
        <f t="shared" si="1"/>
        <v>000058RED/DARK GREY/BLACKV01</v>
      </c>
      <c r="O93" s="75" t="str">
        <f>VLOOKUP(A93,'Order Import'!A:C,3,FALSE)</f>
        <v>RDDGBK</v>
      </c>
    </row>
    <row r="94" spans="1:15">
      <c r="A94" s="171" t="s">
        <v>516</v>
      </c>
      <c r="B94" s="102" t="str">
        <f>VLOOKUP(A94,'Order Summary'!B:G,5,FALSE)</f>
        <v>Precision</v>
      </c>
      <c r="C94" s="102" t="s">
        <v>594</v>
      </c>
      <c r="D94" s="172" t="s">
        <v>453</v>
      </c>
      <c r="E94" s="148" t="s">
        <v>361</v>
      </c>
      <c r="F94" s="75">
        <f>IFERROR(VLOOKUP(N94,'Order Summary'!$I:$AF,MATCH('Order Import'!D94,'Order Summary'!$I$13:$AF$13,0),FALSE),)</f>
        <v>0</v>
      </c>
      <c r="M94" s="102" t="str">
        <f>VLOOKUP(A94,'Order Summary'!$B:$E,4,FALSE)</f>
        <v>RED/DARK GREY/BLACK</v>
      </c>
      <c r="N94" s="75" t="str">
        <f t="shared" si="1"/>
        <v>000058RED/DARK GREY/BLACKV01</v>
      </c>
      <c r="O94" s="75" t="str">
        <f>VLOOKUP(A94,'Order Import'!A:C,3,FALSE)</f>
        <v>RDDGBK</v>
      </c>
    </row>
    <row r="95" spans="1:15">
      <c r="A95" s="171" t="s">
        <v>516</v>
      </c>
      <c r="B95" s="102" t="str">
        <f>VLOOKUP(A95,'Order Summary'!B:G,5,FALSE)</f>
        <v>Precision</v>
      </c>
      <c r="C95" s="102" t="s">
        <v>594</v>
      </c>
      <c r="D95" s="172" t="s">
        <v>454</v>
      </c>
      <c r="E95" s="148" t="s">
        <v>361</v>
      </c>
      <c r="F95" s="75">
        <f>IFERROR(VLOOKUP(N95,'Order Summary'!$I:$AF,MATCH('Order Import'!D95,'Order Summary'!$I$13:$AF$13,0),FALSE),)</f>
        <v>0</v>
      </c>
      <c r="M95" s="102" t="str">
        <f>VLOOKUP(A95,'Order Summary'!$B:$E,4,FALSE)</f>
        <v>RED/DARK GREY/BLACK</v>
      </c>
      <c r="N95" s="75" t="str">
        <f t="shared" si="1"/>
        <v>000058RED/DARK GREY/BLACKV01</v>
      </c>
      <c r="O95" s="75" t="str">
        <f>VLOOKUP(A95,'Order Import'!A:C,3,FALSE)</f>
        <v>RDDGBK</v>
      </c>
    </row>
    <row r="96" spans="1:15">
      <c r="A96" s="171" t="s">
        <v>516</v>
      </c>
      <c r="B96" s="102" t="str">
        <f>VLOOKUP(A96,'Order Summary'!B:G,5,FALSE)</f>
        <v>Precision</v>
      </c>
      <c r="C96" s="102" t="s">
        <v>594</v>
      </c>
      <c r="D96" s="172" t="s">
        <v>455</v>
      </c>
      <c r="E96" s="148" t="s">
        <v>361</v>
      </c>
      <c r="F96" s="75">
        <f>IFERROR(VLOOKUP(N96,'Order Summary'!$I:$AF,MATCH('Order Import'!D96,'Order Summary'!$I$13:$AF$13,0),FALSE),)</f>
        <v>0</v>
      </c>
      <c r="M96" s="102" t="str">
        <f>VLOOKUP(A96,'Order Summary'!$B:$E,4,FALSE)</f>
        <v>RED/DARK GREY/BLACK</v>
      </c>
      <c r="N96" s="75" t="str">
        <f t="shared" si="1"/>
        <v>000058RED/DARK GREY/BLACKV01</v>
      </c>
      <c r="O96" s="75" t="str">
        <f>VLOOKUP(A96,'Order Import'!A:C,3,FALSE)</f>
        <v>RDDGBK</v>
      </c>
    </row>
    <row r="97" spans="1:15">
      <c r="A97" s="171" t="s">
        <v>516</v>
      </c>
      <c r="B97" s="102" t="str">
        <f>VLOOKUP(A97,'Order Summary'!B:G,5,FALSE)</f>
        <v>Precision</v>
      </c>
      <c r="C97" s="102" t="s">
        <v>594</v>
      </c>
      <c r="D97" s="172" t="s">
        <v>456</v>
      </c>
      <c r="E97" s="148" t="s">
        <v>361</v>
      </c>
      <c r="F97" s="75">
        <f>IFERROR(VLOOKUP(N97,'Order Summary'!$I:$AF,MATCH('Order Import'!D97,'Order Summary'!$I$13:$AF$13,0),FALSE),)</f>
        <v>0</v>
      </c>
      <c r="M97" s="102" t="str">
        <f>VLOOKUP(A97,'Order Summary'!$B:$E,4,FALSE)</f>
        <v>RED/DARK GREY/BLACK</v>
      </c>
      <c r="N97" s="75" t="str">
        <f t="shared" si="1"/>
        <v>000058RED/DARK GREY/BLACKV01</v>
      </c>
      <c r="O97" s="75" t="str">
        <f>VLOOKUP(A97,'Order Import'!A:C,3,FALSE)</f>
        <v>RDDGBK</v>
      </c>
    </row>
    <row r="98" spans="1:15">
      <c r="A98" s="171" t="s">
        <v>516</v>
      </c>
      <c r="B98" s="102" t="str">
        <f>VLOOKUP(A98,'Order Summary'!B:G,5,FALSE)</f>
        <v>Precision</v>
      </c>
      <c r="C98" s="102" t="s">
        <v>594</v>
      </c>
      <c r="D98" s="172" t="s">
        <v>457</v>
      </c>
      <c r="E98" s="148" t="s">
        <v>361</v>
      </c>
      <c r="F98" s="75">
        <f>IFERROR(VLOOKUP(N98,'Order Summary'!$I:$AF,MATCH('Order Import'!D98,'Order Summary'!$I$13:$AF$13,0),FALSE),)</f>
        <v>0</v>
      </c>
      <c r="M98" s="102" t="str">
        <f>VLOOKUP(A98,'Order Summary'!$B:$E,4,FALSE)</f>
        <v>RED/DARK GREY/BLACK</v>
      </c>
      <c r="N98" s="75" t="str">
        <f t="shared" si="1"/>
        <v>000058RED/DARK GREY/BLACKV01</v>
      </c>
      <c r="O98" s="75" t="str">
        <f>VLOOKUP(A98,'Order Import'!A:C,3,FALSE)</f>
        <v>RDDGBK</v>
      </c>
    </row>
    <row r="99" spans="1:15">
      <c r="A99" s="171" t="s">
        <v>516</v>
      </c>
      <c r="B99" s="102" t="str">
        <f>VLOOKUP(A99,'Order Summary'!B:G,5,FALSE)</f>
        <v>Precision</v>
      </c>
      <c r="C99" s="102" t="s">
        <v>594</v>
      </c>
      <c r="D99" s="172" t="s">
        <v>458</v>
      </c>
      <c r="E99" s="148" t="s">
        <v>361</v>
      </c>
      <c r="F99" s="75">
        <f>IFERROR(VLOOKUP(N99,'Order Summary'!$I:$AF,MATCH('Order Import'!D99,'Order Summary'!$I$13:$AF$13,0),FALSE),)</f>
        <v>0</v>
      </c>
      <c r="M99" s="102" t="str">
        <f>VLOOKUP(A99,'Order Summary'!$B:$E,4,FALSE)</f>
        <v>RED/DARK GREY/BLACK</v>
      </c>
      <c r="N99" s="75" t="str">
        <f t="shared" si="1"/>
        <v>000058RED/DARK GREY/BLACKV01</v>
      </c>
      <c r="O99" s="75" t="str">
        <f>VLOOKUP(A99,'Order Import'!A:C,3,FALSE)</f>
        <v>RDDGBK</v>
      </c>
    </row>
    <row r="100" spans="1:15">
      <c r="A100" s="171" t="s">
        <v>516</v>
      </c>
      <c r="B100" s="102" t="str">
        <f>VLOOKUP(A100,'Order Summary'!B:G,5,FALSE)</f>
        <v>Precision</v>
      </c>
      <c r="C100" s="102" t="s">
        <v>594</v>
      </c>
      <c r="D100" s="172" t="s">
        <v>459</v>
      </c>
      <c r="E100" s="148" t="s">
        <v>361</v>
      </c>
      <c r="F100" s="75">
        <f>IFERROR(VLOOKUP(N100,'Order Summary'!$I:$AF,MATCH('Order Import'!D100,'Order Summary'!$I$13:$AF$13,0),FALSE),)</f>
        <v>0</v>
      </c>
      <c r="M100" s="102" t="str">
        <f>VLOOKUP(A100,'Order Summary'!$B:$E,4,FALSE)</f>
        <v>RED/DARK GREY/BLACK</v>
      </c>
      <c r="N100" s="75" t="str">
        <f t="shared" si="1"/>
        <v>000058RED/DARK GREY/BLACKV01</v>
      </c>
      <c r="O100" s="75" t="str">
        <f>VLOOKUP(A100,'Order Import'!A:C,3,FALSE)</f>
        <v>RDDGBK</v>
      </c>
    </row>
    <row r="101" spans="1:15">
      <c r="A101" s="171" t="s">
        <v>516</v>
      </c>
      <c r="B101" s="102" t="str">
        <f>VLOOKUP(A101,'Order Summary'!B:G,5,FALSE)</f>
        <v>Precision</v>
      </c>
      <c r="C101" s="102" t="s">
        <v>594</v>
      </c>
      <c r="D101" s="172" t="s">
        <v>460</v>
      </c>
      <c r="E101" s="148" t="s">
        <v>361</v>
      </c>
      <c r="F101" s="75">
        <f>IFERROR(VLOOKUP(N101,'Order Summary'!$I:$AF,MATCH('Order Import'!D101,'Order Summary'!$I$13:$AF$13,0),FALSE),)</f>
        <v>0</v>
      </c>
      <c r="M101" s="102" t="str">
        <f>VLOOKUP(A101,'Order Summary'!$B:$E,4,FALSE)</f>
        <v>RED/DARK GREY/BLACK</v>
      </c>
      <c r="N101" s="75" t="str">
        <f t="shared" si="1"/>
        <v>000058RED/DARK GREY/BLACKV01</v>
      </c>
      <c r="O101" s="75" t="str">
        <f>VLOOKUP(A101,'Order Import'!A:C,3,FALSE)</f>
        <v>RDDGBK</v>
      </c>
    </row>
    <row r="102" spans="1:15">
      <c r="A102" s="171" t="s">
        <v>516</v>
      </c>
      <c r="B102" s="102" t="str">
        <f>VLOOKUP(A102,'Order Summary'!B:G,5,FALSE)</f>
        <v>Precision</v>
      </c>
      <c r="C102" s="102" t="s">
        <v>594</v>
      </c>
      <c r="D102" s="172" t="s">
        <v>461</v>
      </c>
      <c r="E102" s="148" t="s">
        <v>361</v>
      </c>
      <c r="F102" s="75">
        <f>IFERROR(VLOOKUP(N102,'Order Summary'!$I:$AF,MATCH('Order Import'!D102,'Order Summary'!$I$13:$AF$13,0),FALSE),)</f>
        <v>0</v>
      </c>
      <c r="M102" s="102" t="str">
        <f>VLOOKUP(A102,'Order Summary'!$B:$E,4,FALSE)</f>
        <v>RED/DARK GREY/BLACK</v>
      </c>
      <c r="N102" s="75" t="str">
        <f t="shared" si="1"/>
        <v>000058RED/DARK GREY/BLACKV01</v>
      </c>
      <c r="O102" s="75" t="str">
        <f>VLOOKUP(A102,'Order Import'!A:C,3,FALSE)</f>
        <v>RDDGBK</v>
      </c>
    </row>
    <row r="103" spans="1:15">
      <c r="A103" s="171" t="s">
        <v>371</v>
      </c>
      <c r="B103" s="102" t="str">
        <f>VLOOKUP(A103,'Order Summary'!B:G,5,FALSE)</f>
        <v>Precision</v>
      </c>
      <c r="C103" s="102" t="s">
        <v>595</v>
      </c>
      <c r="D103" s="172" t="s">
        <v>443</v>
      </c>
      <c r="E103" s="148" t="s">
        <v>361</v>
      </c>
      <c r="F103" s="75">
        <f>IFERROR(VLOOKUP(N103,'Order Summary'!$I:$AF,MATCH('Order Import'!D103,'Order Summary'!$I$13:$AF$13,0),FALSE),)</f>
        <v>0</v>
      </c>
      <c r="M103" s="102" t="str">
        <f>VLOOKUP(A103,'Order Summary'!$B:$E,4,FALSE)</f>
        <v>NEON YELLOW/BLACK/GREY</v>
      </c>
      <c r="N103" s="75" t="str">
        <f t="shared" si="1"/>
        <v>000056NEON YELLOW/BLACK/GREYV01</v>
      </c>
      <c r="O103" s="75" t="str">
        <f>VLOOKUP(A103,'Order Import'!A:C,3,FALSE)</f>
        <v>NWBKGY</v>
      </c>
    </row>
    <row r="104" spans="1:15">
      <c r="A104" s="171" t="s">
        <v>371</v>
      </c>
      <c r="B104" s="102" t="str">
        <f>VLOOKUP(A104,'Order Summary'!B:G,5,FALSE)</f>
        <v>Precision</v>
      </c>
      <c r="C104" s="102" t="s">
        <v>595</v>
      </c>
      <c r="D104" s="172" t="s">
        <v>444</v>
      </c>
      <c r="E104" s="148" t="s">
        <v>361</v>
      </c>
      <c r="F104" s="75">
        <f>IFERROR(VLOOKUP(N104,'Order Summary'!$I:$AF,MATCH('Order Import'!D104,'Order Summary'!$I$13:$AF$13,0),FALSE),)</f>
        <v>0</v>
      </c>
      <c r="M104" s="102" t="str">
        <f>VLOOKUP(A104,'Order Summary'!$B:$E,4,FALSE)</f>
        <v>NEON YELLOW/BLACK/GREY</v>
      </c>
      <c r="N104" s="75" t="str">
        <f t="shared" si="1"/>
        <v>000056NEON YELLOW/BLACK/GREYV01</v>
      </c>
      <c r="O104" s="75" t="str">
        <f>VLOOKUP(A104,'Order Import'!A:C,3,FALSE)</f>
        <v>NWBKGY</v>
      </c>
    </row>
    <row r="105" spans="1:15">
      <c r="A105" s="171" t="s">
        <v>371</v>
      </c>
      <c r="B105" s="102" t="str">
        <f>VLOOKUP(A105,'Order Summary'!B:G,5,FALSE)</f>
        <v>Precision</v>
      </c>
      <c r="C105" s="102" t="s">
        <v>595</v>
      </c>
      <c r="D105" s="172" t="s">
        <v>445</v>
      </c>
      <c r="E105" s="148" t="s">
        <v>361</v>
      </c>
      <c r="F105" s="75">
        <f>IFERROR(VLOOKUP(N105,'Order Summary'!$I:$AF,MATCH('Order Import'!D105,'Order Summary'!$I$13:$AF$13,0),FALSE),)</f>
        <v>0</v>
      </c>
      <c r="M105" s="102" t="str">
        <f>VLOOKUP(A105,'Order Summary'!$B:$E,4,FALSE)</f>
        <v>NEON YELLOW/BLACK/GREY</v>
      </c>
      <c r="N105" s="75" t="str">
        <f t="shared" si="1"/>
        <v>000056NEON YELLOW/BLACK/GREYV01</v>
      </c>
      <c r="O105" s="75" t="str">
        <f>VLOOKUP(A105,'Order Import'!A:C,3,FALSE)</f>
        <v>NWBKGY</v>
      </c>
    </row>
    <row r="106" spans="1:15">
      <c r="A106" s="171" t="s">
        <v>371</v>
      </c>
      <c r="B106" s="102" t="str">
        <f>VLOOKUP(A106,'Order Summary'!B:G,5,FALSE)</f>
        <v>Precision</v>
      </c>
      <c r="C106" s="102" t="s">
        <v>595</v>
      </c>
      <c r="D106" s="172" t="s">
        <v>446</v>
      </c>
      <c r="E106" s="148" t="s">
        <v>361</v>
      </c>
      <c r="F106" s="75">
        <f>IFERROR(VLOOKUP(N106,'Order Summary'!$I:$AF,MATCH('Order Import'!D106,'Order Summary'!$I$13:$AF$13,0),FALSE),)</f>
        <v>0</v>
      </c>
      <c r="M106" s="102" t="str">
        <f>VLOOKUP(A106,'Order Summary'!$B:$E,4,FALSE)</f>
        <v>NEON YELLOW/BLACK/GREY</v>
      </c>
      <c r="N106" s="75" t="str">
        <f t="shared" si="1"/>
        <v>000056NEON YELLOW/BLACK/GREYV01</v>
      </c>
      <c r="O106" s="75" t="str">
        <f>VLOOKUP(A106,'Order Import'!A:C,3,FALSE)</f>
        <v>NWBKGY</v>
      </c>
    </row>
    <row r="107" spans="1:15">
      <c r="A107" s="171" t="s">
        <v>371</v>
      </c>
      <c r="B107" s="102" t="str">
        <f>VLOOKUP(A107,'Order Summary'!B:G,5,FALSE)</f>
        <v>Precision</v>
      </c>
      <c r="C107" s="102" t="s">
        <v>595</v>
      </c>
      <c r="D107" s="172" t="s">
        <v>447</v>
      </c>
      <c r="E107" s="148" t="s">
        <v>361</v>
      </c>
      <c r="F107" s="75">
        <f>IFERROR(VLOOKUP(N107,'Order Summary'!$I:$AF,MATCH('Order Import'!D107,'Order Summary'!$I$13:$AF$13,0),FALSE),)</f>
        <v>0</v>
      </c>
      <c r="M107" s="102" t="str">
        <f>VLOOKUP(A107,'Order Summary'!$B:$E,4,FALSE)</f>
        <v>NEON YELLOW/BLACK/GREY</v>
      </c>
      <c r="N107" s="75" t="str">
        <f t="shared" si="1"/>
        <v>000056NEON YELLOW/BLACK/GREYV01</v>
      </c>
      <c r="O107" s="75" t="str">
        <f>VLOOKUP(A107,'Order Import'!A:C,3,FALSE)</f>
        <v>NWBKGY</v>
      </c>
    </row>
    <row r="108" spans="1:15">
      <c r="A108" s="171" t="s">
        <v>371</v>
      </c>
      <c r="B108" s="102" t="str">
        <f>VLOOKUP(A108,'Order Summary'!B:G,5,FALSE)</f>
        <v>Precision</v>
      </c>
      <c r="C108" s="102" t="s">
        <v>595</v>
      </c>
      <c r="D108" s="172" t="s">
        <v>448</v>
      </c>
      <c r="E108" s="148" t="s">
        <v>361</v>
      </c>
      <c r="F108" s="75">
        <f>IFERROR(VLOOKUP(N108,'Order Summary'!$I:$AF,MATCH('Order Import'!D108,'Order Summary'!$I$13:$AF$13,0),FALSE),)</f>
        <v>0</v>
      </c>
      <c r="M108" s="102" t="str">
        <f>VLOOKUP(A108,'Order Summary'!$B:$E,4,FALSE)</f>
        <v>NEON YELLOW/BLACK/GREY</v>
      </c>
      <c r="N108" s="75" t="str">
        <f t="shared" si="1"/>
        <v>000056NEON YELLOW/BLACK/GREYV01</v>
      </c>
      <c r="O108" s="75" t="str">
        <f>VLOOKUP(A108,'Order Import'!A:C,3,FALSE)</f>
        <v>NWBKGY</v>
      </c>
    </row>
    <row r="109" spans="1:15">
      <c r="A109" s="171" t="s">
        <v>371</v>
      </c>
      <c r="B109" s="102" t="str">
        <f>VLOOKUP(A109,'Order Summary'!B:G,5,FALSE)</f>
        <v>Precision</v>
      </c>
      <c r="C109" s="102" t="s">
        <v>595</v>
      </c>
      <c r="D109" s="172" t="s">
        <v>449</v>
      </c>
      <c r="E109" s="148" t="s">
        <v>361</v>
      </c>
      <c r="F109" s="75">
        <f>IFERROR(VLOOKUP(N109,'Order Summary'!$I:$AF,MATCH('Order Import'!D109,'Order Summary'!$I$13:$AF$13,0),FALSE),)</f>
        <v>0</v>
      </c>
      <c r="M109" s="102" t="str">
        <f>VLOOKUP(A109,'Order Summary'!$B:$E,4,FALSE)</f>
        <v>NEON YELLOW/BLACK/GREY</v>
      </c>
      <c r="N109" s="75" t="str">
        <f t="shared" si="1"/>
        <v>000056NEON YELLOW/BLACK/GREYV01</v>
      </c>
      <c r="O109" s="75" t="str">
        <f>VLOOKUP(A109,'Order Import'!A:C,3,FALSE)</f>
        <v>NWBKGY</v>
      </c>
    </row>
    <row r="110" spans="1:15">
      <c r="A110" s="171" t="s">
        <v>371</v>
      </c>
      <c r="B110" s="102" t="str">
        <f>VLOOKUP(A110,'Order Summary'!B:G,5,FALSE)</f>
        <v>Precision</v>
      </c>
      <c r="C110" s="102" t="s">
        <v>595</v>
      </c>
      <c r="D110" s="172" t="s">
        <v>450</v>
      </c>
      <c r="E110" s="148" t="s">
        <v>361</v>
      </c>
      <c r="F110" s="75">
        <f>IFERROR(VLOOKUP(N110,'Order Summary'!$I:$AF,MATCH('Order Import'!D110,'Order Summary'!$I$13:$AF$13,0),FALSE),)</f>
        <v>0</v>
      </c>
      <c r="M110" s="102" t="str">
        <f>VLOOKUP(A110,'Order Summary'!$B:$E,4,FALSE)</f>
        <v>NEON YELLOW/BLACK/GREY</v>
      </c>
      <c r="N110" s="75" t="str">
        <f t="shared" si="1"/>
        <v>000056NEON YELLOW/BLACK/GREYV01</v>
      </c>
      <c r="O110" s="75" t="str">
        <f>VLOOKUP(A110,'Order Import'!A:C,3,FALSE)</f>
        <v>NWBKGY</v>
      </c>
    </row>
    <row r="111" spans="1:15">
      <c r="A111" s="171" t="s">
        <v>371</v>
      </c>
      <c r="B111" s="102" t="str">
        <f>VLOOKUP(A111,'Order Summary'!B:G,5,FALSE)</f>
        <v>Precision</v>
      </c>
      <c r="C111" s="102" t="s">
        <v>595</v>
      </c>
      <c r="D111" s="172" t="s">
        <v>451</v>
      </c>
      <c r="E111" s="148" t="s">
        <v>361</v>
      </c>
      <c r="F111" s="75">
        <f>IFERROR(VLOOKUP(N111,'Order Summary'!$I:$AF,MATCH('Order Import'!D111,'Order Summary'!$I$13:$AF$13,0),FALSE),)</f>
        <v>0</v>
      </c>
      <c r="M111" s="102" t="str">
        <f>VLOOKUP(A111,'Order Summary'!$B:$E,4,FALSE)</f>
        <v>NEON YELLOW/BLACK/GREY</v>
      </c>
      <c r="N111" s="75" t="str">
        <f t="shared" si="1"/>
        <v>000056NEON YELLOW/BLACK/GREYV01</v>
      </c>
      <c r="O111" s="75" t="str">
        <f>VLOOKUP(A111,'Order Import'!A:C,3,FALSE)</f>
        <v>NWBKGY</v>
      </c>
    </row>
    <row r="112" spans="1:15">
      <c r="A112" s="171" t="s">
        <v>371</v>
      </c>
      <c r="B112" s="102" t="str">
        <f>VLOOKUP(A112,'Order Summary'!B:G,5,FALSE)</f>
        <v>Precision</v>
      </c>
      <c r="C112" s="102" t="s">
        <v>595</v>
      </c>
      <c r="D112" s="172" t="s">
        <v>452</v>
      </c>
      <c r="E112" s="148" t="s">
        <v>361</v>
      </c>
      <c r="F112" s="75">
        <f>IFERROR(VLOOKUP(N112,'Order Summary'!$I:$AF,MATCH('Order Import'!D112,'Order Summary'!$I$13:$AF$13,0),FALSE),)</f>
        <v>0</v>
      </c>
      <c r="M112" s="102" t="str">
        <f>VLOOKUP(A112,'Order Summary'!$B:$E,4,FALSE)</f>
        <v>NEON YELLOW/BLACK/GREY</v>
      </c>
      <c r="N112" s="75" t="str">
        <f t="shared" si="1"/>
        <v>000056NEON YELLOW/BLACK/GREYV01</v>
      </c>
      <c r="O112" s="75" t="str">
        <f>VLOOKUP(A112,'Order Import'!A:C,3,FALSE)</f>
        <v>NWBKGY</v>
      </c>
    </row>
    <row r="113" spans="1:15">
      <c r="A113" s="171" t="s">
        <v>371</v>
      </c>
      <c r="B113" s="102" t="str">
        <f>VLOOKUP(A113,'Order Summary'!B:G,5,FALSE)</f>
        <v>Precision</v>
      </c>
      <c r="C113" s="102" t="s">
        <v>595</v>
      </c>
      <c r="D113" s="172" t="s">
        <v>453</v>
      </c>
      <c r="E113" s="148" t="s">
        <v>361</v>
      </c>
      <c r="F113" s="75">
        <f>IFERROR(VLOOKUP(N113,'Order Summary'!$I:$AF,MATCH('Order Import'!D113,'Order Summary'!$I$13:$AF$13,0),FALSE),)</f>
        <v>0</v>
      </c>
      <c r="M113" s="102" t="str">
        <f>VLOOKUP(A113,'Order Summary'!$B:$E,4,FALSE)</f>
        <v>NEON YELLOW/BLACK/GREY</v>
      </c>
      <c r="N113" s="75" t="str">
        <f t="shared" si="1"/>
        <v>000056NEON YELLOW/BLACK/GREYV01</v>
      </c>
      <c r="O113" s="75" t="str">
        <f>VLOOKUP(A113,'Order Import'!A:C,3,FALSE)</f>
        <v>NWBKGY</v>
      </c>
    </row>
    <row r="114" spans="1:15">
      <c r="A114" s="171" t="s">
        <v>371</v>
      </c>
      <c r="B114" s="102" t="str">
        <f>VLOOKUP(A114,'Order Summary'!B:G,5,FALSE)</f>
        <v>Precision</v>
      </c>
      <c r="C114" s="102" t="s">
        <v>595</v>
      </c>
      <c r="D114" s="172" t="s">
        <v>454</v>
      </c>
      <c r="E114" s="148" t="s">
        <v>361</v>
      </c>
      <c r="F114" s="75">
        <f>IFERROR(VLOOKUP(N114,'Order Summary'!$I:$AF,MATCH('Order Import'!D114,'Order Summary'!$I$13:$AF$13,0),FALSE),)</f>
        <v>0</v>
      </c>
      <c r="M114" s="102" t="str">
        <f>VLOOKUP(A114,'Order Summary'!$B:$E,4,FALSE)</f>
        <v>NEON YELLOW/BLACK/GREY</v>
      </c>
      <c r="N114" s="75" t="str">
        <f t="shared" si="1"/>
        <v>000056NEON YELLOW/BLACK/GREYV01</v>
      </c>
      <c r="O114" s="75" t="str">
        <f>VLOOKUP(A114,'Order Import'!A:C,3,FALSE)</f>
        <v>NWBKGY</v>
      </c>
    </row>
    <row r="115" spans="1:15">
      <c r="A115" s="171" t="s">
        <v>371</v>
      </c>
      <c r="B115" s="102" t="str">
        <f>VLOOKUP(A115,'Order Summary'!B:G,5,FALSE)</f>
        <v>Precision</v>
      </c>
      <c r="C115" s="102" t="s">
        <v>595</v>
      </c>
      <c r="D115" s="172" t="s">
        <v>455</v>
      </c>
      <c r="E115" s="148" t="s">
        <v>361</v>
      </c>
      <c r="F115" s="75">
        <f>IFERROR(VLOOKUP(N115,'Order Summary'!$I:$AF,MATCH('Order Import'!D115,'Order Summary'!$I$13:$AF$13,0),FALSE),)</f>
        <v>0</v>
      </c>
      <c r="M115" s="102" t="str">
        <f>VLOOKUP(A115,'Order Summary'!$B:$E,4,FALSE)</f>
        <v>NEON YELLOW/BLACK/GREY</v>
      </c>
      <c r="N115" s="75" t="str">
        <f t="shared" si="1"/>
        <v>000056NEON YELLOW/BLACK/GREYV01</v>
      </c>
      <c r="O115" s="75" t="str">
        <f>VLOOKUP(A115,'Order Import'!A:C,3,FALSE)</f>
        <v>NWBKGY</v>
      </c>
    </row>
    <row r="116" spans="1:15">
      <c r="A116" s="171" t="s">
        <v>371</v>
      </c>
      <c r="B116" s="102" t="str">
        <f>VLOOKUP(A116,'Order Summary'!B:G,5,FALSE)</f>
        <v>Precision</v>
      </c>
      <c r="C116" s="102" t="s">
        <v>595</v>
      </c>
      <c r="D116" s="172" t="s">
        <v>456</v>
      </c>
      <c r="E116" s="148" t="s">
        <v>361</v>
      </c>
      <c r="F116" s="75">
        <f>IFERROR(VLOOKUP(N116,'Order Summary'!$I:$AF,MATCH('Order Import'!D116,'Order Summary'!$I$13:$AF$13,0),FALSE),)</f>
        <v>0</v>
      </c>
      <c r="M116" s="102" t="str">
        <f>VLOOKUP(A116,'Order Summary'!$B:$E,4,FALSE)</f>
        <v>NEON YELLOW/BLACK/GREY</v>
      </c>
      <c r="N116" s="75" t="str">
        <f t="shared" si="1"/>
        <v>000056NEON YELLOW/BLACK/GREYV01</v>
      </c>
      <c r="O116" s="75" t="str">
        <f>VLOOKUP(A116,'Order Import'!A:C,3,FALSE)</f>
        <v>NWBKGY</v>
      </c>
    </row>
    <row r="117" spans="1:15">
      <c r="A117" s="171" t="s">
        <v>371</v>
      </c>
      <c r="B117" s="102" t="str">
        <f>VLOOKUP(A117,'Order Summary'!B:G,5,FALSE)</f>
        <v>Precision</v>
      </c>
      <c r="C117" s="102" t="s">
        <v>595</v>
      </c>
      <c r="D117" s="172" t="s">
        <v>457</v>
      </c>
      <c r="E117" s="148" t="s">
        <v>361</v>
      </c>
      <c r="F117" s="75">
        <f>IFERROR(VLOOKUP(N117,'Order Summary'!$I:$AF,MATCH('Order Import'!D117,'Order Summary'!$I$13:$AF$13,0),FALSE),)</f>
        <v>0</v>
      </c>
      <c r="M117" s="102" t="str">
        <f>VLOOKUP(A117,'Order Summary'!$B:$E,4,FALSE)</f>
        <v>NEON YELLOW/BLACK/GREY</v>
      </c>
      <c r="N117" s="75" t="str">
        <f t="shared" si="1"/>
        <v>000056NEON YELLOW/BLACK/GREYV01</v>
      </c>
      <c r="O117" s="75" t="str">
        <f>VLOOKUP(A117,'Order Import'!A:C,3,FALSE)</f>
        <v>NWBKGY</v>
      </c>
    </row>
    <row r="118" spans="1:15">
      <c r="A118" s="171" t="s">
        <v>371</v>
      </c>
      <c r="B118" s="102" t="str">
        <f>VLOOKUP(A118,'Order Summary'!B:G,5,FALSE)</f>
        <v>Precision</v>
      </c>
      <c r="C118" s="102" t="s">
        <v>595</v>
      </c>
      <c r="D118" s="172" t="s">
        <v>458</v>
      </c>
      <c r="E118" s="148" t="s">
        <v>361</v>
      </c>
      <c r="F118" s="75">
        <f>IFERROR(VLOOKUP(N118,'Order Summary'!$I:$AF,MATCH('Order Import'!D118,'Order Summary'!$I$13:$AF$13,0),FALSE),)</f>
        <v>0</v>
      </c>
      <c r="M118" s="102" t="str">
        <f>VLOOKUP(A118,'Order Summary'!$B:$E,4,FALSE)</f>
        <v>NEON YELLOW/BLACK/GREY</v>
      </c>
      <c r="N118" s="75" t="str">
        <f t="shared" si="1"/>
        <v>000056NEON YELLOW/BLACK/GREYV01</v>
      </c>
      <c r="O118" s="75" t="str">
        <f>VLOOKUP(A118,'Order Import'!A:C,3,FALSE)</f>
        <v>NWBKGY</v>
      </c>
    </row>
    <row r="119" spans="1:15">
      <c r="A119" s="171" t="s">
        <v>371</v>
      </c>
      <c r="B119" s="102" t="str">
        <f>VLOOKUP(A119,'Order Summary'!B:G,5,FALSE)</f>
        <v>Precision</v>
      </c>
      <c r="C119" s="102" t="s">
        <v>595</v>
      </c>
      <c r="D119" s="172" t="s">
        <v>459</v>
      </c>
      <c r="E119" s="148" t="s">
        <v>361</v>
      </c>
      <c r="F119" s="75">
        <f>IFERROR(VLOOKUP(N119,'Order Summary'!$I:$AF,MATCH('Order Import'!D119,'Order Summary'!$I$13:$AF$13,0),FALSE),)</f>
        <v>0</v>
      </c>
      <c r="M119" s="102" t="str">
        <f>VLOOKUP(A119,'Order Summary'!$B:$E,4,FALSE)</f>
        <v>NEON YELLOW/BLACK/GREY</v>
      </c>
      <c r="N119" s="75" t="str">
        <f t="shared" si="1"/>
        <v>000056NEON YELLOW/BLACK/GREYV01</v>
      </c>
      <c r="O119" s="75" t="str">
        <f>VLOOKUP(A119,'Order Import'!A:C,3,FALSE)</f>
        <v>NWBKGY</v>
      </c>
    </row>
    <row r="120" spans="1:15">
      <c r="A120" s="171" t="s">
        <v>371</v>
      </c>
      <c r="B120" s="102" t="str">
        <f>VLOOKUP(A120,'Order Summary'!B:G,5,FALSE)</f>
        <v>Precision</v>
      </c>
      <c r="C120" s="102" t="s">
        <v>595</v>
      </c>
      <c r="D120" s="172" t="s">
        <v>460</v>
      </c>
      <c r="E120" s="148" t="s">
        <v>361</v>
      </c>
      <c r="F120" s="75">
        <f>IFERROR(VLOOKUP(N120,'Order Summary'!$I:$AF,MATCH('Order Import'!D120,'Order Summary'!$I$13:$AF$13,0),FALSE),)</f>
        <v>0</v>
      </c>
      <c r="M120" s="102" t="str">
        <f>VLOOKUP(A120,'Order Summary'!$B:$E,4,FALSE)</f>
        <v>NEON YELLOW/BLACK/GREY</v>
      </c>
      <c r="N120" s="75" t="str">
        <f t="shared" si="1"/>
        <v>000056NEON YELLOW/BLACK/GREYV01</v>
      </c>
      <c r="O120" s="75" t="str">
        <f>VLOOKUP(A120,'Order Import'!A:C,3,FALSE)</f>
        <v>NWBKGY</v>
      </c>
    </row>
    <row r="121" spans="1:15">
      <c r="A121" s="171" t="s">
        <v>517</v>
      </c>
      <c r="B121" s="102" t="str">
        <f>VLOOKUP(A121,'Order Summary'!B:G,5,FALSE)</f>
        <v>Standard</v>
      </c>
      <c r="C121" s="102" t="s">
        <v>596</v>
      </c>
      <c r="D121" s="172" t="s">
        <v>447</v>
      </c>
      <c r="E121" s="148" t="s">
        <v>361</v>
      </c>
      <c r="F121" s="75">
        <f>IFERROR(VLOOKUP(N121,'Order Summary'!$I:$AF,MATCH('Order Import'!D121,'Order Summary'!$I$13:$AF$13,0),FALSE),)</f>
        <v>0</v>
      </c>
      <c r="M121" s="102" t="str">
        <f>VLOOKUP(A121,'Order Summary'!$B:$E,4,FALSE)</f>
        <v>SILVER/BLACK/NEON YELLOW</v>
      </c>
      <c r="N121" s="75" t="str">
        <f t="shared" ref="N121:N167" si="2">CONCATENATE(A121,M121,E121)</f>
        <v>000548SILVER/BLACK/NEON YELLOWV01</v>
      </c>
      <c r="O121" s="75" t="str">
        <f>VLOOKUP(A121,'Order Import'!A:C,3,FALSE)</f>
        <v>SLBKNW</v>
      </c>
    </row>
    <row r="122" spans="1:15">
      <c r="A122" s="171" t="s">
        <v>517</v>
      </c>
      <c r="B122" s="102" t="str">
        <f>VLOOKUP(A122,'Order Summary'!B:G,5,FALSE)</f>
        <v>Standard</v>
      </c>
      <c r="C122" s="102" t="s">
        <v>596</v>
      </c>
      <c r="D122" s="172" t="s">
        <v>448</v>
      </c>
      <c r="E122" s="148" t="s">
        <v>361</v>
      </c>
      <c r="F122" s="75">
        <f>IFERROR(VLOOKUP(N122,'Order Summary'!$I:$AF,MATCH('Order Import'!D122,'Order Summary'!$I$13:$AF$13,0),FALSE),)</f>
        <v>0</v>
      </c>
      <c r="M122" s="102" t="str">
        <f>VLOOKUP(A122,'Order Summary'!$B:$E,4,FALSE)</f>
        <v>SILVER/BLACK/NEON YELLOW</v>
      </c>
      <c r="N122" s="75" t="str">
        <f t="shared" si="2"/>
        <v>000548SILVER/BLACK/NEON YELLOWV01</v>
      </c>
      <c r="O122" s="75" t="str">
        <f>VLOOKUP(A122,'Order Import'!A:C,3,FALSE)</f>
        <v>SLBKNW</v>
      </c>
    </row>
    <row r="123" spans="1:15">
      <c r="A123" s="171" t="s">
        <v>517</v>
      </c>
      <c r="B123" s="102" t="str">
        <f>VLOOKUP(A123,'Order Summary'!B:G,5,FALSE)</f>
        <v>Standard</v>
      </c>
      <c r="C123" s="102" t="s">
        <v>596</v>
      </c>
      <c r="D123" s="172" t="s">
        <v>449</v>
      </c>
      <c r="E123" s="148" t="s">
        <v>361</v>
      </c>
      <c r="F123" s="75">
        <f>IFERROR(VLOOKUP(N123,'Order Summary'!$I:$AF,MATCH('Order Import'!D123,'Order Summary'!$I$13:$AF$13,0),FALSE),)</f>
        <v>0</v>
      </c>
      <c r="M123" s="102" t="str">
        <f>VLOOKUP(A123,'Order Summary'!$B:$E,4,FALSE)</f>
        <v>SILVER/BLACK/NEON YELLOW</v>
      </c>
      <c r="N123" s="75" t="str">
        <f t="shared" si="2"/>
        <v>000548SILVER/BLACK/NEON YELLOWV01</v>
      </c>
      <c r="O123" s="75" t="str">
        <f>VLOOKUP(A123,'Order Import'!A:C,3,FALSE)</f>
        <v>SLBKNW</v>
      </c>
    </row>
    <row r="124" spans="1:15">
      <c r="A124" s="171" t="s">
        <v>517</v>
      </c>
      <c r="B124" s="102" t="str">
        <f>VLOOKUP(A124,'Order Summary'!B:G,5,FALSE)</f>
        <v>Standard</v>
      </c>
      <c r="C124" s="102" t="s">
        <v>596</v>
      </c>
      <c r="D124" s="172" t="s">
        <v>450</v>
      </c>
      <c r="E124" s="148" t="s">
        <v>361</v>
      </c>
      <c r="F124" s="75">
        <f>IFERROR(VLOOKUP(N124,'Order Summary'!$I:$AF,MATCH('Order Import'!D124,'Order Summary'!$I$13:$AF$13,0),FALSE),)</f>
        <v>0</v>
      </c>
      <c r="M124" s="102" t="str">
        <f>VLOOKUP(A124,'Order Summary'!$B:$E,4,FALSE)</f>
        <v>SILVER/BLACK/NEON YELLOW</v>
      </c>
      <c r="N124" s="75" t="str">
        <f t="shared" si="2"/>
        <v>000548SILVER/BLACK/NEON YELLOWV01</v>
      </c>
      <c r="O124" s="75" t="str">
        <f>VLOOKUP(A124,'Order Import'!A:C,3,FALSE)</f>
        <v>SLBKNW</v>
      </c>
    </row>
    <row r="125" spans="1:15">
      <c r="A125" s="171" t="s">
        <v>517</v>
      </c>
      <c r="B125" s="102" t="str">
        <f>VLOOKUP(A125,'Order Summary'!B:G,5,FALSE)</f>
        <v>Standard</v>
      </c>
      <c r="C125" s="102" t="s">
        <v>596</v>
      </c>
      <c r="D125" s="172" t="s">
        <v>451</v>
      </c>
      <c r="E125" s="148" t="s">
        <v>361</v>
      </c>
      <c r="F125" s="75">
        <f>IFERROR(VLOOKUP(N125,'Order Summary'!$I:$AF,MATCH('Order Import'!D125,'Order Summary'!$I$13:$AF$13,0),FALSE),)</f>
        <v>0</v>
      </c>
      <c r="M125" s="102" t="str">
        <f>VLOOKUP(A125,'Order Summary'!$B:$E,4,FALSE)</f>
        <v>SILVER/BLACK/NEON YELLOW</v>
      </c>
      <c r="N125" s="75" t="str">
        <f t="shared" si="2"/>
        <v>000548SILVER/BLACK/NEON YELLOWV01</v>
      </c>
      <c r="O125" s="75" t="str">
        <f>VLOOKUP(A125,'Order Import'!A:C,3,FALSE)</f>
        <v>SLBKNW</v>
      </c>
    </row>
    <row r="126" spans="1:15">
      <c r="A126" s="171" t="s">
        <v>517</v>
      </c>
      <c r="B126" s="102" t="str">
        <f>VLOOKUP(A126,'Order Summary'!B:G,5,FALSE)</f>
        <v>Standard</v>
      </c>
      <c r="C126" s="102" t="s">
        <v>596</v>
      </c>
      <c r="D126" s="172" t="s">
        <v>452</v>
      </c>
      <c r="E126" s="148" t="s">
        <v>361</v>
      </c>
      <c r="F126" s="75">
        <f>IFERROR(VLOOKUP(N126,'Order Summary'!$I:$AF,MATCH('Order Import'!D126,'Order Summary'!$I$13:$AF$13,0),FALSE),)</f>
        <v>0</v>
      </c>
      <c r="M126" s="102" t="str">
        <f>VLOOKUP(A126,'Order Summary'!$B:$E,4,FALSE)</f>
        <v>SILVER/BLACK/NEON YELLOW</v>
      </c>
      <c r="N126" s="75" t="str">
        <f t="shared" si="2"/>
        <v>000548SILVER/BLACK/NEON YELLOWV01</v>
      </c>
      <c r="O126" s="75" t="str">
        <f>VLOOKUP(A126,'Order Import'!A:C,3,FALSE)</f>
        <v>SLBKNW</v>
      </c>
    </row>
    <row r="127" spans="1:15">
      <c r="A127" s="171" t="s">
        <v>517</v>
      </c>
      <c r="B127" s="102" t="str">
        <f>VLOOKUP(A127,'Order Summary'!B:G,5,FALSE)</f>
        <v>Standard</v>
      </c>
      <c r="C127" s="102" t="s">
        <v>596</v>
      </c>
      <c r="D127" s="172" t="s">
        <v>453</v>
      </c>
      <c r="E127" s="148" t="s">
        <v>361</v>
      </c>
      <c r="F127" s="75">
        <f>IFERROR(VLOOKUP(N127,'Order Summary'!$I:$AF,MATCH('Order Import'!D127,'Order Summary'!$I$13:$AF$13,0),FALSE),)</f>
        <v>0</v>
      </c>
      <c r="M127" s="102" t="str">
        <f>VLOOKUP(A127,'Order Summary'!$B:$E,4,FALSE)</f>
        <v>SILVER/BLACK/NEON YELLOW</v>
      </c>
      <c r="N127" s="75" t="str">
        <f t="shared" si="2"/>
        <v>000548SILVER/BLACK/NEON YELLOWV01</v>
      </c>
      <c r="O127" s="75" t="str">
        <f>VLOOKUP(A127,'Order Import'!A:C,3,FALSE)</f>
        <v>SLBKNW</v>
      </c>
    </row>
    <row r="128" spans="1:15">
      <c r="A128" s="171" t="s">
        <v>517</v>
      </c>
      <c r="B128" s="102" t="str">
        <f>VLOOKUP(A128,'Order Summary'!B:G,5,FALSE)</f>
        <v>Standard</v>
      </c>
      <c r="C128" s="102" t="s">
        <v>596</v>
      </c>
      <c r="D128" s="172" t="s">
        <v>454</v>
      </c>
      <c r="E128" s="148" t="s">
        <v>361</v>
      </c>
      <c r="F128" s="75">
        <f>IFERROR(VLOOKUP(N128,'Order Summary'!$I:$AF,MATCH('Order Import'!D128,'Order Summary'!$I$13:$AF$13,0),FALSE),)</f>
        <v>0</v>
      </c>
      <c r="M128" s="102" t="str">
        <f>VLOOKUP(A128,'Order Summary'!$B:$E,4,FALSE)</f>
        <v>SILVER/BLACK/NEON YELLOW</v>
      </c>
      <c r="N128" s="75" t="str">
        <f t="shared" si="2"/>
        <v>000548SILVER/BLACK/NEON YELLOWV01</v>
      </c>
      <c r="O128" s="75" t="str">
        <f>VLOOKUP(A128,'Order Import'!A:C,3,FALSE)</f>
        <v>SLBKNW</v>
      </c>
    </row>
    <row r="129" spans="1:15">
      <c r="A129" s="171" t="s">
        <v>517</v>
      </c>
      <c r="B129" s="102" t="str">
        <f>VLOOKUP(A129,'Order Summary'!B:G,5,FALSE)</f>
        <v>Standard</v>
      </c>
      <c r="C129" s="102" t="s">
        <v>596</v>
      </c>
      <c r="D129" s="172" t="s">
        <v>455</v>
      </c>
      <c r="E129" s="148" t="s">
        <v>361</v>
      </c>
      <c r="F129" s="75">
        <f>IFERROR(VLOOKUP(N129,'Order Summary'!$I:$AF,MATCH('Order Import'!D129,'Order Summary'!$I$13:$AF$13,0),FALSE),)</f>
        <v>0</v>
      </c>
      <c r="M129" s="102" t="str">
        <f>VLOOKUP(A129,'Order Summary'!$B:$E,4,FALSE)</f>
        <v>SILVER/BLACK/NEON YELLOW</v>
      </c>
      <c r="N129" s="75" t="str">
        <f t="shared" si="2"/>
        <v>000548SILVER/BLACK/NEON YELLOWV01</v>
      </c>
      <c r="O129" s="75" t="str">
        <f>VLOOKUP(A129,'Order Import'!A:C,3,FALSE)</f>
        <v>SLBKNW</v>
      </c>
    </row>
    <row r="130" spans="1:15">
      <c r="A130" s="171" t="s">
        <v>517</v>
      </c>
      <c r="B130" s="102" t="str">
        <f>VLOOKUP(A130,'Order Summary'!B:G,5,FALSE)</f>
        <v>Standard</v>
      </c>
      <c r="C130" s="102" t="s">
        <v>596</v>
      </c>
      <c r="D130" s="172" t="s">
        <v>456</v>
      </c>
      <c r="E130" s="148" t="s">
        <v>361</v>
      </c>
      <c r="F130" s="75">
        <f>IFERROR(VLOOKUP(N130,'Order Summary'!$I:$AF,MATCH('Order Import'!D130,'Order Summary'!$I$13:$AF$13,0),FALSE),)</f>
        <v>0</v>
      </c>
      <c r="M130" s="102" t="str">
        <f>VLOOKUP(A130,'Order Summary'!$B:$E,4,FALSE)</f>
        <v>SILVER/BLACK/NEON YELLOW</v>
      </c>
      <c r="N130" s="75" t="str">
        <f t="shared" si="2"/>
        <v>000548SILVER/BLACK/NEON YELLOWV01</v>
      </c>
      <c r="O130" s="75" t="str">
        <f>VLOOKUP(A130,'Order Import'!A:C,3,FALSE)</f>
        <v>SLBKNW</v>
      </c>
    </row>
    <row r="131" spans="1:15">
      <c r="A131" s="171" t="s">
        <v>517</v>
      </c>
      <c r="B131" s="102" t="str">
        <f>VLOOKUP(A131,'Order Summary'!B:G,5,FALSE)</f>
        <v>Standard</v>
      </c>
      <c r="C131" s="102" t="s">
        <v>596</v>
      </c>
      <c r="D131" s="172" t="s">
        <v>457</v>
      </c>
      <c r="E131" s="148" t="s">
        <v>361</v>
      </c>
      <c r="F131" s="75">
        <f>IFERROR(VLOOKUP(N131,'Order Summary'!$I:$AF,MATCH('Order Import'!D131,'Order Summary'!$I$13:$AF$13,0),FALSE),)</f>
        <v>0</v>
      </c>
      <c r="M131" s="102" t="str">
        <f>VLOOKUP(A131,'Order Summary'!$B:$E,4,FALSE)</f>
        <v>SILVER/BLACK/NEON YELLOW</v>
      </c>
      <c r="N131" s="75" t="str">
        <f t="shared" si="2"/>
        <v>000548SILVER/BLACK/NEON YELLOWV01</v>
      </c>
      <c r="O131" s="75" t="str">
        <f>VLOOKUP(A131,'Order Import'!A:C,3,FALSE)</f>
        <v>SLBKNW</v>
      </c>
    </row>
    <row r="132" spans="1:15">
      <c r="A132" s="171" t="s">
        <v>517</v>
      </c>
      <c r="B132" s="102" t="str">
        <f>VLOOKUP(A132,'Order Summary'!B:G,5,FALSE)</f>
        <v>Standard</v>
      </c>
      <c r="C132" s="102" t="s">
        <v>596</v>
      </c>
      <c r="D132" s="172" t="s">
        <v>458</v>
      </c>
      <c r="E132" s="148" t="s">
        <v>361</v>
      </c>
      <c r="F132" s="75">
        <f>IFERROR(VLOOKUP(N132,'Order Summary'!$I:$AF,MATCH('Order Import'!D132,'Order Summary'!$I$13:$AF$13,0),FALSE),)</f>
        <v>0</v>
      </c>
      <c r="M132" s="102" t="str">
        <f>VLOOKUP(A132,'Order Summary'!$B:$E,4,FALSE)</f>
        <v>SILVER/BLACK/NEON YELLOW</v>
      </c>
      <c r="N132" s="75" t="str">
        <f t="shared" si="2"/>
        <v>000548SILVER/BLACK/NEON YELLOWV01</v>
      </c>
      <c r="O132" s="75" t="str">
        <f>VLOOKUP(A132,'Order Import'!A:C,3,FALSE)</f>
        <v>SLBKNW</v>
      </c>
    </row>
    <row r="133" spans="1:15">
      <c r="A133" s="171" t="s">
        <v>517</v>
      </c>
      <c r="B133" s="102" t="str">
        <f>VLOOKUP(A133,'Order Summary'!B:G,5,FALSE)</f>
        <v>Standard</v>
      </c>
      <c r="C133" s="102" t="s">
        <v>596</v>
      </c>
      <c r="D133" s="172" t="s">
        <v>459</v>
      </c>
      <c r="E133" s="148" t="s">
        <v>361</v>
      </c>
      <c r="F133" s="75">
        <f>IFERROR(VLOOKUP(N133,'Order Summary'!$I:$AF,MATCH('Order Import'!D133,'Order Summary'!$I$13:$AF$13,0),FALSE),)</f>
        <v>0</v>
      </c>
      <c r="M133" s="102" t="str">
        <f>VLOOKUP(A133,'Order Summary'!$B:$E,4,FALSE)</f>
        <v>SILVER/BLACK/NEON YELLOW</v>
      </c>
      <c r="N133" s="75" t="str">
        <f t="shared" si="2"/>
        <v>000548SILVER/BLACK/NEON YELLOWV01</v>
      </c>
      <c r="O133" s="75" t="str">
        <f>VLOOKUP(A133,'Order Import'!A:C,3,FALSE)</f>
        <v>SLBKNW</v>
      </c>
    </row>
    <row r="134" spans="1:15">
      <c r="A134" s="171" t="s">
        <v>517</v>
      </c>
      <c r="B134" s="102" t="str">
        <f>VLOOKUP(A134,'Order Summary'!B:G,5,FALSE)</f>
        <v>Standard</v>
      </c>
      <c r="C134" s="102" t="s">
        <v>596</v>
      </c>
      <c r="D134" s="172" t="s">
        <v>460</v>
      </c>
      <c r="E134" s="148" t="s">
        <v>361</v>
      </c>
      <c r="F134" s="75">
        <f>IFERROR(VLOOKUP(N134,'Order Summary'!$I:$AF,MATCH('Order Import'!D134,'Order Summary'!$I$13:$AF$13,0),FALSE),)</f>
        <v>0</v>
      </c>
      <c r="M134" s="102" t="str">
        <f>VLOOKUP(A134,'Order Summary'!$B:$E,4,FALSE)</f>
        <v>SILVER/BLACK/NEON YELLOW</v>
      </c>
      <c r="N134" s="75" t="str">
        <f t="shared" si="2"/>
        <v>000548SILVER/BLACK/NEON YELLOWV01</v>
      </c>
      <c r="O134" s="75" t="str">
        <f>VLOOKUP(A134,'Order Import'!A:C,3,FALSE)</f>
        <v>SLBKNW</v>
      </c>
    </row>
    <row r="135" spans="1:15">
      <c r="A135" s="171" t="s">
        <v>517</v>
      </c>
      <c r="B135" s="102" t="str">
        <f>VLOOKUP(A135,'Order Summary'!B:G,5,FALSE)</f>
        <v>Standard</v>
      </c>
      <c r="C135" s="102" t="s">
        <v>596</v>
      </c>
      <c r="D135" s="172" t="s">
        <v>461</v>
      </c>
      <c r="E135" s="148" t="s">
        <v>361</v>
      </c>
      <c r="F135" s="75">
        <f>IFERROR(VLOOKUP(N135,'Order Summary'!$I:$AF,MATCH('Order Import'!D135,'Order Summary'!$I$13:$AF$13,0),FALSE),)</f>
        <v>0</v>
      </c>
      <c r="M135" s="102" t="str">
        <f>VLOOKUP(A135,'Order Summary'!$B:$E,4,FALSE)</f>
        <v>SILVER/BLACK/NEON YELLOW</v>
      </c>
      <c r="N135" s="75" t="str">
        <f t="shared" si="2"/>
        <v>000548SILVER/BLACK/NEON YELLOWV01</v>
      </c>
      <c r="O135" s="75" t="str">
        <f>VLOOKUP(A135,'Order Import'!A:C,3,FALSE)</f>
        <v>SLBKNW</v>
      </c>
    </row>
    <row r="136" spans="1:15">
      <c r="A136" s="171" t="s">
        <v>382</v>
      </c>
      <c r="B136" s="102" t="str">
        <f>VLOOKUP(A136,'Order Summary'!B:G,5,FALSE)</f>
        <v>Standard</v>
      </c>
      <c r="C136" s="102" t="s">
        <v>471</v>
      </c>
      <c r="D136" s="172" t="s">
        <v>447</v>
      </c>
      <c r="E136" s="148" t="s">
        <v>361</v>
      </c>
      <c r="F136" s="75">
        <f>IFERROR(VLOOKUP(N136,'Order Summary'!$I:$AF,MATCH('Order Import'!D136,'Order Summary'!$I$13:$AF$13,0),FALSE),)</f>
        <v>0</v>
      </c>
      <c r="M136" s="102" t="str">
        <f>VLOOKUP(A136,'Order Summary'!$B:$E,4,FALSE)</f>
        <v>BLACK/BLUE/RED</v>
      </c>
      <c r="N136" s="75" t="str">
        <f t="shared" si="2"/>
        <v>000145BLACK/BLUE/REDV01</v>
      </c>
      <c r="O136" s="75" t="str">
        <f>VLOOKUP(A136,'Order Import'!A:C,3,FALSE)</f>
        <v>BKBLRD</v>
      </c>
    </row>
    <row r="137" spans="1:15">
      <c r="A137" s="171" t="s">
        <v>382</v>
      </c>
      <c r="B137" s="102" t="str">
        <f>VLOOKUP(A137,'Order Summary'!B:G,5,FALSE)</f>
        <v>Standard</v>
      </c>
      <c r="C137" s="102" t="s">
        <v>471</v>
      </c>
      <c r="D137" s="172" t="s">
        <v>448</v>
      </c>
      <c r="E137" s="148" t="s">
        <v>361</v>
      </c>
      <c r="F137" s="75">
        <f>IFERROR(VLOOKUP(N137,'Order Summary'!$I:$AF,MATCH('Order Import'!D137,'Order Summary'!$I$13:$AF$13,0),FALSE),)</f>
        <v>0</v>
      </c>
      <c r="M137" s="102" t="str">
        <f>VLOOKUP(A137,'Order Summary'!$B:$E,4,FALSE)</f>
        <v>BLACK/BLUE/RED</v>
      </c>
      <c r="N137" s="75" t="str">
        <f t="shared" si="2"/>
        <v>000145BLACK/BLUE/REDV01</v>
      </c>
      <c r="O137" s="75" t="str">
        <f>VLOOKUP(A137,'Order Import'!A:C,3,FALSE)</f>
        <v>BKBLRD</v>
      </c>
    </row>
    <row r="138" spans="1:15">
      <c r="A138" s="171" t="s">
        <v>382</v>
      </c>
      <c r="B138" s="102" t="str">
        <f>VLOOKUP(A138,'Order Summary'!B:G,5,FALSE)</f>
        <v>Standard</v>
      </c>
      <c r="C138" s="102" t="s">
        <v>471</v>
      </c>
      <c r="D138" s="172" t="s">
        <v>449</v>
      </c>
      <c r="E138" s="148" t="s">
        <v>361</v>
      </c>
      <c r="F138" s="75">
        <f>IFERROR(VLOOKUP(N138,'Order Summary'!$I:$AF,MATCH('Order Import'!D138,'Order Summary'!$I$13:$AF$13,0),FALSE),)</f>
        <v>0</v>
      </c>
      <c r="M138" s="102" t="str">
        <f>VLOOKUP(A138,'Order Summary'!$B:$E,4,FALSE)</f>
        <v>BLACK/BLUE/RED</v>
      </c>
      <c r="N138" s="75" t="str">
        <f t="shared" si="2"/>
        <v>000145BLACK/BLUE/REDV01</v>
      </c>
      <c r="O138" s="75" t="str">
        <f>VLOOKUP(A138,'Order Import'!A:C,3,FALSE)</f>
        <v>BKBLRD</v>
      </c>
    </row>
    <row r="139" spans="1:15">
      <c r="A139" s="171" t="s">
        <v>382</v>
      </c>
      <c r="B139" s="102" t="str">
        <f>VLOOKUP(A139,'Order Summary'!B:G,5,FALSE)</f>
        <v>Standard</v>
      </c>
      <c r="C139" s="102" t="s">
        <v>471</v>
      </c>
      <c r="D139" s="172" t="s">
        <v>450</v>
      </c>
      <c r="E139" s="148" t="s">
        <v>361</v>
      </c>
      <c r="F139" s="75">
        <f>IFERROR(VLOOKUP(N139,'Order Summary'!$I:$AF,MATCH('Order Import'!D139,'Order Summary'!$I$13:$AF$13,0),FALSE),)</f>
        <v>0</v>
      </c>
      <c r="M139" s="102" t="str">
        <f>VLOOKUP(A139,'Order Summary'!$B:$E,4,FALSE)</f>
        <v>BLACK/BLUE/RED</v>
      </c>
      <c r="N139" s="75" t="str">
        <f t="shared" si="2"/>
        <v>000145BLACK/BLUE/REDV01</v>
      </c>
      <c r="O139" s="75" t="str">
        <f>VLOOKUP(A139,'Order Import'!A:C,3,FALSE)</f>
        <v>BKBLRD</v>
      </c>
    </row>
    <row r="140" spans="1:15">
      <c r="A140" s="171" t="s">
        <v>382</v>
      </c>
      <c r="B140" s="102" t="str">
        <f>VLOOKUP(A140,'Order Summary'!B:G,5,FALSE)</f>
        <v>Standard</v>
      </c>
      <c r="C140" s="102" t="s">
        <v>471</v>
      </c>
      <c r="D140" s="172" t="s">
        <v>451</v>
      </c>
      <c r="E140" s="148" t="s">
        <v>361</v>
      </c>
      <c r="F140" s="75">
        <f>IFERROR(VLOOKUP(N140,'Order Summary'!$I:$AF,MATCH('Order Import'!D140,'Order Summary'!$I$13:$AF$13,0),FALSE),)</f>
        <v>0</v>
      </c>
      <c r="M140" s="102" t="str">
        <f>VLOOKUP(A140,'Order Summary'!$B:$E,4,FALSE)</f>
        <v>BLACK/BLUE/RED</v>
      </c>
      <c r="N140" s="75" t="str">
        <f t="shared" si="2"/>
        <v>000145BLACK/BLUE/REDV01</v>
      </c>
      <c r="O140" s="75" t="str">
        <f>VLOOKUP(A140,'Order Import'!A:C,3,FALSE)</f>
        <v>BKBLRD</v>
      </c>
    </row>
    <row r="141" spans="1:15">
      <c r="A141" s="171" t="s">
        <v>382</v>
      </c>
      <c r="B141" s="102" t="str">
        <f>VLOOKUP(A141,'Order Summary'!B:G,5,FALSE)</f>
        <v>Standard</v>
      </c>
      <c r="C141" s="102" t="s">
        <v>471</v>
      </c>
      <c r="D141" s="172" t="s">
        <v>452</v>
      </c>
      <c r="E141" s="148" t="s">
        <v>361</v>
      </c>
      <c r="F141" s="75">
        <f>IFERROR(VLOOKUP(N141,'Order Summary'!$I:$AF,MATCH('Order Import'!D141,'Order Summary'!$I$13:$AF$13,0),FALSE),)</f>
        <v>0</v>
      </c>
      <c r="M141" s="102" t="str">
        <f>VLOOKUP(A141,'Order Summary'!$B:$E,4,FALSE)</f>
        <v>BLACK/BLUE/RED</v>
      </c>
      <c r="N141" s="75" t="str">
        <f t="shared" si="2"/>
        <v>000145BLACK/BLUE/REDV01</v>
      </c>
      <c r="O141" s="75" t="str">
        <f>VLOOKUP(A141,'Order Import'!A:C,3,FALSE)</f>
        <v>BKBLRD</v>
      </c>
    </row>
    <row r="142" spans="1:15">
      <c r="A142" s="171" t="s">
        <v>382</v>
      </c>
      <c r="B142" s="102" t="str">
        <f>VLOOKUP(A142,'Order Summary'!B:G,5,FALSE)</f>
        <v>Standard</v>
      </c>
      <c r="C142" s="102" t="s">
        <v>471</v>
      </c>
      <c r="D142" s="172" t="s">
        <v>453</v>
      </c>
      <c r="E142" s="148" t="s">
        <v>361</v>
      </c>
      <c r="F142" s="75">
        <f>IFERROR(VLOOKUP(N142,'Order Summary'!$I:$AF,MATCH('Order Import'!D142,'Order Summary'!$I$13:$AF$13,0),FALSE),)</f>
        <v>0</v>
      </c>
      <c r="M142" s="102" t="str">
        <f>VLOOKUP(A142,'Order Summary'!$B:$E,4,FALSE)</f>
        <v>BLACK/BLUE/RED</v>
      </c>
      <c r="N142" s="75" t="str">
        <f t="shared" si="2"/>
        <v>000145BLACK/BLUE/REDV01</v>
      </c>
      <c r="O142" s="75" t="str">
        <f>VLOOKUP(A142,'Order Import'!A:C,3,FALSE)</f>
        <v>BKBLRD</v>
      </c>
    </row>
    <row r="143" spans="1:15">
      <c r="A143" s="171" t="s">
        <v>382</v>
      </c>
      <c r="B143" s="102" t="str">
        <f>VLOOKUP(A143,'Order Summary'!B:G,5,FALSE)</f>
        <v>Standard</v>
      </c>
      <c r="C143" s="102" t="s">
        <v>471</v>
      </c>
      <c r="D143" s="172" t="s">
        <v>454</v>
      </c>
      <c r="E143" s="148" t="s">
        <v>361</v>
      </c>
      <c r="F143" s="75">
        <f>IFERROR(VLOOKUP(N143,'Order Summary'!$I:$AF,MATCH('Order Import'!D143,'Order Summary'!$I$13:$AF$13,0),FALSE),)</f>
        <v>0</v>
      </c>
      <c r="M143" s="102" t="str">
        <f>VLOOKUP(A143,'Order Summary'!$B:$E,4,FALSE)</f>
        <v>BLACK/BLUE/RED</v>
      </c>
      <c r="N143" s="75" t="str">
        <f t="shared" si="2"/>
        <v>000145BLACK/BLUE/REDV01</v>
      </c>
      <c r="O143" s="75" t="str">
        <f>VLOOKUP(A143,'Order Import'!A:C,3,FALSE)</f>
        <v>BKBLRD</v>
      </c>
    </row>
    <row r="144" spans="1:15">
      <c r="A144" s="171" t="s">
        <v>382</v>
      </c>
      <c r="B144" s="102" t="str">
        <f>VLOOKUP(A144,'Order Summary'!B:G,5,FALSE)</f>
        <v>Standard</v>
      </c>
      <c r="C144" s="102" t="s">
        <v>471</v>
      </c>
      <c r="D144" s="172" t="s">
        <v>455</v>
      </c>
      <c r="E144" s="148" t="s">
        <v>361</v>
      </c>
      <c r="F144" s="75">
        <f>IFERROR(VLOOKUP(N144,'Order Summary'!$I:$AF,MATCH('Order Import'!D144,'Order Summary'!$I$13:$AF$13,0),FALSE),)</f>
        <v>0</v>
      </c>
      <c r="M144" s="102" t="str">
        <f>VLOOKUP(A144,'Order Summary'!$B:$E,4,FALSE)</f>
        <v>BLACK/BLUE/RED</v>
      </c>
      <c r="N144" s="75" t="str">
        <f t="shared" si="2"/>
        <v>000145BLACK/BLUE/REDV01</v>
      </c>
      <c r="O144" s="75" t="str">
        <f>VLOOKUP(A144,'Order Import'!A:C,3,FALSE)</f>
        <v>BKBLRD</v>
      </c>
    </row>
    <row r="145" spans="1:15">
      <c r="A145" s="171" t="s">
        <v>382</v>
      </c>
      <c r="B145" s="102" t="str">
        <f>VLOOKUP(A145,'Order Summary'!B:G,5,FALSE)</f>
        <v>Standard</v>
      </c>
      <c r="C145" s="102" t="s">
        <v>471</v>
      </c>
      <c r="D145" s="172" t="s">
        <v>456</v>
      </c>
      <c r="E145" s="148" t="s">
        <v>361</v>
      </c>
      <c r="F145" s="75">
        <f>IFERROR(VLOOKUP(N145,'Order Summary'!$I:$AF,MATCH('Order Import'!D145,'Order Summary'!$I$13:$AF$13,0),FALSE),)</f>
        <v>0</v>
      </c>
      <c r="M145" s="102" t="str">
        <f>VLOOKUP(A145,'Order Summary'!$B:$E,4,FALSE)</f>
        <v>BLACK/BLUE/RED</v>
      </c>
      <c r="N145" s="75" t="str">
        <f t="shared" si="2"/>
        <v>000145BLACK/BLUE/REDV01</v>
      </c>
      <c r="O145" s="75" t="str">
        <f>VLOOKUP(A145,'Order Import'!A:C,3,FALSE)</f>
        <v>BKBLRD</v>
      </c>
    </row>
    <row r="146" spans="1:15">
      <c r="A146" s="171" t="s">
        <v>382</v>
      </c>
      <c r="B146" s="102" t="str">
        <f>VLOOKUP(A146,'Order Summary'!B:G,5,FALSE)</f>
        <v>Standard</v>
      </c>
      <c r="C146" s="102" t="s">
        <v>471</v>
      </c>
      <c r="D146" s="172" t="s">
        <v>457</v>
      </c>
      <c r="E146" s="148" t="s">
        <v>361</v>
      </c>
      <c r="F146" s="75">
        <f>IFERROR(VLOOKUP(N146,'Order Summary'!$I:$AF,MATCH('Order Import'!D146,'Order Summary'!$I$13:$AF$13,0),FALSE),)</f>
        <v>0</v>
      </c>
      <c r="M146" s="102" t="str">
        <f>VLOOKUP(A146,'Order Summary'!$B:$E,4,FALSE)</f>
        <v>BLACK/BLUE/RED</v>
      </c>
      <c r="N146" s="75" t="str">
        <f t="shared" si="2"/>
        <v>000145BLACK/BLUE/REDV01</v>
      </c>
      <c r="O146" s="75" t="str">
        <f>VLOOKUP(A146,'Order Import'!A:C,3,FALSE)</f>
        <v>BKBLRD</v>
      </c>
    </row>
    <row r="147" spans="1:15">
      <c r="A147" s="171" t="s">
        <v>382</v>
      </c>
      <c r="B147" s="102" t="str">
        <f>VLOOKUP(A147,'Order Summary'!B:G,5,FALSE)</f>
        <v>Standard</v>
      </c>
      <c r="C147" s="102" t="s">
        <v>471</v>
      </c>
      <c r="D147" s="172" t="s">
        <v>458</v>
      </c>
      <c r="E147" s="148" t="s">
        <v>361</v>
      </c>
      <c r="F147" s="75">
        <f>IFERROR(VLOOKUP(N147,'Order Summary'!$I:$AF,MATCH('Order Import'!D147,'Order Summary'!$I$13:$AF$13,0),FALSE),)</f>
        <v>0</v>
      </c>
      <c r="M147" s="102" t="str">
        <f>VLOOKUP(A147,'Order Summary'!$B:$E,4,FALSE)</f>
        <v>BLACK/BLUE/RED</v>
      </c>
      <c r="N147" s="75" t="str">
        <f t="shared" si="2"/>
        <v>000145BLACK/BLUE/REDV01</v>
      </c>
      <c r="O147" s="75" t="str">
        <f>VLOOKUP(A147,'Order Import'!A:C,3,FALSE)</f>
        <v>BKBLRD</v>
      </c>
    </row>
    <row r="148" spans="1:15">
      <c r="A148" s="171" t="s">
        <v>382</v>
      </c>
      <c r="B148" s="102" t="str">
        <f>VLOOKUP(A148,'Order Summary'!B:G,5,FALSE)</f>
        <v>Standard</v>
      </c>
      <c r="C148" s="102" t="s">
        <v>471</v>
      </c>
      <c r="D148" s="172" t="s">
        <v>459</v>
      </c>
      <c r="E148" s="148" t="s">
        <v>361</v>
      </c>
      <c r="F148" s="75">
        <f>IFERROR(VLOOKUP(N148,'Order Summary'!$I:$AF,MATCH('Order Import'!D148,'Order Summary'!$I$13:$AF$13,0),FALSE),)</f>
        <v>0</v>
      </c>
      <c r="M148" s="102" t="str">
        <f>VLOOKUP(A148,'Order Summary'!$B:$E,4,FALSE)</f>
        <v>BLACK/BLUE/RED</v>
      </c>
      <c r="N148" s="75" t="str">
        <f t="shared" si="2"/>
        <v>000145BLACK/BLUE/REDV01</v>
      </c>
      <c r="O148" s="75" t="str">
        <f>VLOOKUP(A148,'Order Import'!A:C,3,FALSE)</f>
        <v>BKBLRD</v>
      </c>
    </row>
    <row r="149" spans="1:15">
      <c r="A149" s="171" t="s">
        <v>382</v>
      </c>
      <c r="B149" s="102" t="str">
        <f>VLOOKUP(A149,'Order Summary'!B:G,5,FALSE)</f>
        <v>Standard</v>
      </c>
      <c r="C149" s="102" t="s">
        <v>471</v>
      </c>
      <c r="D149" s="172" t="s">
        <v>460</v>
      </c>
      <c r="E149" s="148" t="s">
        <v>361</v>
      </c>
      <c r="F149" s="75">
        <f>IFERROR(VLOOKUP(N149,'Order Summary'!$I:$AF,MATCH('Order Import'!D149,'Order Summary'!$I$13:$AF$13,0),FALSE),)</f>
        <v>0</v>
      </c>
      <c r="M149" s="102" t="str">
        <f>VLOOKUP(A149,'Order Summary'!$B:$E,4,FALSE)</f>
        <v>BLACK/BLUE/RED</v>
      </c>
      <c r="N149" s="75" t="str">
        <f t="shared" si="2"/>
        <v>000145BLACK/BLUE/REDV01</v>
      </c>
      <c r="O149" s="75" t="str">
        <f>VLOOKUP(A149,'Order Import'!A:C,3,FALSE)</f>
        <v>BKBLRD</v>
      </c>
    </row>
    <row r="150" spans="1:15">
      <c r="A150" s="171" t="s">
        <v>382</v>
      </c>
      <c r="B150" s="102" t="str">
        <f>VLOOKUP(A150,'Order Summary'!B:G,5,FALSE)</f>
        <v>Standard</v>
      </c>
      <c r="C150" s="102" t="s">
        <v>471</v>
      </c>
      <c r="D150" s="172" t="s">
        <v>461</v>
      </c>
      <c r="E150" s="148" t="s">
        <v>361</v>
      </c>
      <c r="F150" s="75">
        <f>IFERROR(VLOOKUP(N150,'Order Summary'!$I:$AF,MATCH('Order Import'!D150,'Order Summary'!$I$13:$AF$13,0),FALSE),)</f>
        <v>0</v>
      </c>
      <c r="M150" s="102" t="str">
        <f>VLOOKUP(A150,'Order Summary'!$B:$E,4,FALSE)</f>
        <v>BLACK/BLUE/RED</v>
      </c>
      <c r="N150" s="75" t="str">
        <f t="shared" si="2"/>
        <v>000145BLACK/BLUE/REDV01</v>
      </c>
      <c r="O150" s="75" t="str">
        <f>VLOOKUP(A150,'Order Import'!A:C,3,FALSE)</f>
        <v>BKBLRD</v>
      </c>
    </row>
    <row r="151" spans="1:15">
      <c r="A151" s="171" t="s">
        <v>518</v>
      </c>
      <c r="B151" s="102" t="str">
        <f>VLOOKUP(A151,'Order Summary'!B:G,5,FALSE)</f>
        <v>Standard</v>
      </c>
      <c r="C151" s="102" t="s">
        <v>597</v>
      </c>
      <c r="D151" s="172" t="s">
        <v>441</v>
      </c>
      <c r="E151" s="148" t="s">
        <v>361</v>
      </c>
      <c r="F151" s="75">
        <f>IFERROR(VLOOKUP(N151,'Order Summary'!$I:$AF,MATCH('Order Import'!D151,'Order Summary'!$I$13:$AF$13,0),FALSE),)</f>
        <v>0</v>
      </c>
      <c r="M151" s="102" t="str">
        <f>VLOOKUP(A151,'Order Summary'!$B:$E,4,FALSE)</f>
        <v>SILVER/TEAL/GREY</v>
      </c>
      <c r="N151" s="75" t="str">
        <f t="shared" si="2"/>
        <v>000549SILVER/TEAL/GREYV01</v>
      </c>
      <c r="O151" s="75" t="str">
        <f>VLOOKUP(A151,'Order Import'!A:C,3,FALSE)</f>
        <v>SLTLGY</v>
      </c>
    </row>
    <row r="152" spans="1:15">
      <c r="A152" s="171" t="s">
        <v>518</v>
      </c>
      <c r="B152" s="102" t="str">
        <f>VLOOKUP(A152,'Order Summary'!B:G,5,FALSE)</f>
        <v>Standard</v>
      </c>
      <c r="C152" s="102" t="s">
        <v>597</v>
      </c>
      <c r="D152" s="172" t="s">
        <v>442</v>
      </c>
      <c r="E152" s="148" t="s">
        <v>361</v>
      </c>
      <c r="F152" s="75">
        <f>IFERROR(VLOOKUP(N152,'Order Summary'!$I:$AF,MATCH('Order Import'!D152,'Order Summary'!$I$13:$AF$13,0),FALSE),)</f>
        <v>0</v>
      </c>
      <c r="M152" s="102" t="str">
        <f>VLOOKUP(A152,'Order Summary'!$B:$E,4,FALSE)</f>
        <v>SILVER/TEAL/GREY</v>
      </c>
      <c r="N152" s="75" t="str">
        <f t="shared" si="2"/>
        <v>000549SILVER/TEAL/GREYV01</v>
      </c>
      <c r="O152" s="75" t="str">
        <f>VLOOKUP(A152,'Order Import'!A:C,3,FALSE)</f>
        <v>SLTLGY</v>
      </c>
    </row>
    <row r="153" spans="1:15">
      <c r="A153" s="171" t="s">
        <v>518</v>
      </c>
      <c r="B153" s="102" t="str">
        <f>VLOOKUP(A153,'Order Summary'!B:G,5,FALSE)</f>
        <v>Standard</v>
      </c>
      <c r="C153" s="102" t="s">
        <v>597</v>
      </c>
      <c r="D153" s="172" t="s">
        <v>443</v>
      </c>
      <c r="E153" s="148" t="s">
        <v>361</v>
      </c>
      <c r="F153" s="75">
        <f>IFERROR(VLOOKUP(N153,'Order Summary'!$I:$AF,MATCH('Order Import'!D153,'Order Summary'!$I$13:$AF$13,0),FALSE),)</f>
        <v>0</v>
      </c>
      <c r="M153" s="102" t="str">
        <f>VLOOKUP(A153,'Order Summary'!$B:$E,4,FALSE)</f>
        <v>SILVER/TEAL/GREY</v>
      </c>
      <c r="N153" s="75" t="str">
        <f t="shared" si="2"/>
        <v>000549SILVER/TEAL/GREYV01</v>
      </c>
      <c r="O153" s="75" t="str">
        <f>VLOOKUP(A153,'Order Import'!A:C,3,FALSE)</f>
        <v>SLTLGY</v>
      </c>
    </row>
    <row r="154" spans="1:15">
      <c r="A154" s="171" t="s">
        <v>518</v>
      </c>
      <c r="B154" s="102" t="str">
        <f>VLOOKUP(A154,'Order Summary'!B:G,5,FALSE)</f>
        <v>Standard</v>
      </c>
      <c r="C154" s="102" t="s">
        <v>597</v>
      </c>
      <c r="D154" s="172" t="s">
        <v>444</v>
      </c>
      <c r="E154" s="148" t="s">
        <v>361</v>
      </c>
      <c r="F154" s="75">
        <f>IFERROR(VLOOKUP(N154,'Order Summary'!$I:$AF,MATCH('Order Import'!D154,'Order Summary'!$I$13:$AF$13,0),FALSE),)</f>
        <v>0</v>
      </c>
      <c r="M154" s="102" t="str">
        <f>VLOOKUP(A154,'Order Summary'!$B:$E,4,FALSE)</f>
        <v>SILVER/TEAL/GREY</v>
      </c>
      <c r="N154" s="75" t="str">
        <f t="shared" si="2"/>
        <v>000549SILVER/TEAL/GREYV01</v>
      </c>
      <c r="O154" s="75" t="str">
        <f>VLOOKUP(A154,'Order Import'!A:C,3,FALSE)</f>
        <v>SLTLGY</v>
      </c>
    </row>
    <row r="155" spans="1:15">
      <c r="A155" s="171" t="s">
        <v>518</v>
      </c>
      <c r="B155" s="102" t="str">
        <f>VLOOKUP(A155,'Order Summary'!B:G,5,FALSE)</f>
        <v>Standard</v>
      </c>
      <c r="C155" s="102" t="s">
        <v>597</v>
      </c>
      <c r="D155" s="172" t="s">
        <v>445</v>
      </c>
      <c r="E155" s="148" t="s">
        <v>361</v>
      </c>
      <c r="F155" s="75">
        <f>IFERROR(VLOOKUP(N155,'Order Summary'!$I:$AF,MATCH('Order Import'!D155,'Order Summary'!$I$13:$AF$13,0),FALSE),)</f>
        <v>0</v>
      </c>
      <c r="M155" s="102" t="str">
        <f>VLOOKUP(A155,'Order Summary'!$B:$E,4,FALSE)</f>
        <v>SILVER/TEAL/GREY</v>
      </c>
      <c r="N155" s="75" t="str">
        <f t="shared" si="2"/>
        <v>000549SILVER/TEAL/GREYV01</v>
      </c>
      <c r="O155" s="75" t="str">
        <f>VLOOKUP(A155,'Order Import'!A:C,3,FALSE)</f>
        <v>SLTLGY</v>
      </c>
    </row>
    <row r="156" spans="1:15">
      <c r="A156" s="171" t="s">
        <v>518</v>
      </c>
      <c r="B156" s="102" t="str">
        <f>VLOOKUP(A156,'Order Summary'!B:G,5,FALSE)</f>
        <v>Standard</v>
      </c>
      <c r="C156" s="102" t="s">
        <v>597</v>
      </c>
      <c r="D156" s="172" t="s">
        <v>446</v>
      </c>
      <c r="E156" s="148" t="s">
        <v>361</v>
      </c>
      <c r="F156" s="75">
        <f>IFERROR(VLOOKUP(N156,'Order Summary'!$I:$AF,MATCH('Order Import'!D156,'Order Summary'!$I$13:$AF$13,0),FALSE),)</f>
        <v>0</v>
      </c>
      <c r="M156" s="102" t="str">
        <f>VLOOKUP(A156,'Order Summary'!$B:$E,4,FALSE)</f>
        <v>SILVER/TEAL/GREY</v>
      </c>
      <c r="N156" s="75" t="str">
        <f t="shared" si="2"/>
        <v>000549SILVER/TEAL/GREYV01</v>
      </c>
      <c r="O156" s="75" t="str">
        <f>VLOOKUP(A156,'Order Import'!A:C,3,FALSE)</f>
        <v>SLTLGY</v>
      </c>
    </row>
    <row r="157" spans="1:15">
      <c r="A157" s="171" t="s">
        <v>518</v>
      </c>
      <c r="B157" s="102" t="str">
        <f>VLOOKUP(A157,'Order Summary'!B:G,5,FALSE)</f>
        <v>Standard</v>
      </c>
      <c r="C157" s="102" t="s">
        <v>597</v>
      </c>
      <c r="D157" s="172" t="s">
        <v>447</v>
      </c>
      <c r="E157" s="148" t="s">
        <v>361</v>
      </c>
      <c r="F157" s="75">
        <f>IFERROR(VLOOKUP(N157,'Order Summary'!$I:$AF,MATCH('Order Import'!D157,'Order Summary'!$I$13:$AF$13,0),FALSE),)</f>
        <v>0</v>
      </c>
      <c r="M157" s="102" t="str">
        <f>VLOOKUP(A157,'Order Summary'!$B:$E,4,FALSE)</f>
        <v>SILVER/TEAL/GREY</v>
      </c>
      <c r="N157" s="75" t="str">
        <f t="shared" si="2"/>
        <v>000549SILVER/TEAL/GREYV01</v>
      </c>
      <c r="O157" s="75" t="str">
        <f>VLOOKUP(A157,'Order Import'!A:C,3,FALSE)</f>
        <v>SLTLGY</v>
      </c>
    </row>
    <row r="158" spans="1:15">
      <c r="A158" s="171" t="s">
        <v>518</v>
      </c>
      <c r="B158" s="102" t="str">
        <f>VLOOKUP(A158,'Order Summary'!B:G,5,FALSE)</f>
        <v>Standard</v>
      </c>
      <c r="C158" s="102" t="s">
        <v>597</v>
      </c>
      <c r="D158" s="172" t="s">
        <v>448</v>
      </c>
      <c r="E158" s="148" t="s">
        <v>361</v>
      </c>
      <c r="F158" s="75">
        <f>IFERROR(VLOOKUP(N158,'Order Summary'!$I:$AF,MATCH('Order Import'!D158,'Order Summary'!$I$13:$AF$13,0),FALSE),)</f>
        <v>0</v>
      </c>
      <c r="M158" s="102" t="str">
        <f>VLOOKUP(A158,'Order Summary'!$B:$E,4,FALSE)</f>
        <v>SILVER/TEAL/GREY</v>
      </c>
      <c r="N158" s="75" t="str">
        <f t="shared" si="2"/>
        <v>000549SILVER/TEAL/GREYV01</v>
      </c>
      <c r="O158" s="75" t="str">
        <f>VLOOKUP(A158,'Order Import'!A:C,3,FALSE)</f>
        <v>SLTLGY</v>
      </c>
    </row>
    <row r="159" spans="1:15">
      <c r="A159" s="171" t="s">
        <v>518</v>
      </c>
      <c r="B159" s="102" t="str">
        <f>VLOOKUP(A159,'Order Summary'!B:G,5,FALSE)</f>
        <v>Standard</v>
      </c>
      <c r="C159" s="102" t="s">
        <v>597</v>
      </c>
      <c r="D159" s="172" t="s">
        <v>449</v>
      </c>
      <c r="E159" s="148" t="s">
        <v>361</v>
      </c>
      <c r="F159" s="75">
        <f>IFERROR(VLOOKUP(N159,'Order Summary'!$I:$AF,MATCH('Order Import'!D159,'Order Summary'!$I$13:$AF$13,0),FALSE),)</f>
        <v>0</v>
      </c>
      <c r="M159" s="102" t="str">
        <f>VLOOKUP(A159,'Order Summary'!$B:$E,4,FALSE)</f>
        <v>SILVER/TEAL/GREY</v>
      </c>
      <c r="N159" s="75" t="str">
        <f t="shared" si="2"/>
        <v>000549SILVER/TEAL/GREYV01</v>
      </c>
      <c r="O159" s="75" t="str">
        <f>VLOOKUP(A159,'Order Import'!A:C,3,FALSE)</f>
        <v>SLTLGY</v>
      </c>
    </row>
    <row r="160" spans="1:15">
      <c r="A160" s="171" t="s">
        <v>518</v>
      </c>
      <c r="B160" s="102" t="str">
        <f>VLOOKUP(A160,'Order Summary'!B:G,5,FALSE)</f>
        <v>Standard</v>
      </c>
      <c r="C160" s="102" t="s">
        <v>597</v>
      </c>
      <c r="D160" s="172" t="s">
        <v>450</v>
      </c>
      <c r="E160" s="148" t="s">
        <v>361</v>
      </c>
      <c r="F160" s="75">
        <f>IFERROR(VLOOKUP(N160,'Order Summary'!$I:$AF,MATCH('Order Import'!D160,'Order Summary'!$I$13:$AF$13,0),FALSE),)</f>
        <v>0</v>
      </c>
      <c r="M160" s="102" t="str">
        <f>VLOOKUP(A160,'Order Summary'!$B:$E,4,FALSE)</f>
        <v>SILVER/TEAL/GREY</v>
      </c>
      <c r="N160" s="75" t="str">
        <f t="shared" si="2"/>
        <v>000549SILVER/TEAL/GREYV01</v>
      </c>
      <c r="O160" s="75" t="str">
        <f>VLOOKUP(A160,'Order Import'!A:C,3,FALSE)</f>
        <v>SLTLGY</v>
      </c>
    </row>
    <row r="161" spans="1:15">
      <c r="A161" s="171" t="s">
        <v>518</v>
      </c>
      <c r="B161" s="102" t="str">
        <f>VLOOKUP(A161,'Order Summary'!B:G,5,FALSE)</f>
        <v>Standard</v>
      </c>
      <c r="C161" s="102" t="s">
        <v>597</v>
      </c>
      <c r="D161" s="172" t="s">
        <v>451</v>
      </c>
      <c r="E161" s="148" t="s">
        <v>361</v>
      </c>
      <c r="F161" s="75">
        <f>IFERROR(VLOOKUP(N161,'Order Summary'!$I:$AF,MATCH('Order Import'!D161,'Order Summary'!$I$13:$AF$13,0),FALSE),)</f>
        <v>0</v>
      </c>
      <c r="M161" s="102" t="str">
        <f>VLOOKUP(A161,'Order Summary'!$B:$E,4,FALSE)</f>
        <v>SILVER/TEAL/GREY</v>
      </c>
      <c r="N161" s="75" t="str">
        <f t="shared" si="2"/>
        <v>000549SILVER/TEAL/GREYV01</v>
      </c>
      <c r="O161" s="75" t="str">
        <f>VLOOKUP(A161,'Order Import'!A:C,3,FALSE)</f>
        <v>SLTLGY</v>
      </c>
    </row>
    <row r="162" spans="1:15">
      <c r="A162" s="171" t="s">
        <v>518</v>
      </c>
      <c r="B162" s="102" t="str">
        <f>VLOOKUP(A162,'Order Summary'!B:G,5,FALSE)</f>
        <v>Standard</v>
      </c>
      <c r="C162" s="102" t="s">
        <v>597</v>
      </c>
      <c r="D162" s="172" t="s">
        <v>452</v>
      </c>
      <c r="E162" s="148" t="s">
        <v>361</v>
      </c>
      <c r="F162" s="75">
        <f>IFERROR(VLOOKUP(N162,'Order Summary'!$I:$AF,MATCH('Order Import'!D162,'Order Summary'!$I$13:$AF$13,0),FALSE),)</f>
        <v>0</v>
      </c>
      <c r="M162" s="102" t="str">
        <f>VLOOKUP(A162,'Order Summary'!$B:$E,4,FALSE)</f>
        <v>SILVER/TEAL/GREY</v>
      </c>
      <c r="N162" s="75" t="str">
        <f t="shared" si="2"/>
        <v>000549SILVER/TEAL/GREYV01</v>
      </c>
      <c r="O162" s="75" t="str">
        <f>VLOOKUP(A162,'Order Import'!A:C,3,FALSE)</f>
        <v>SLTLGY</v>
      </c>
    </row>
    <row r="163" spans="1:15">
      <c r="A163" s="171" t="s">
        <v>518</v>
      </c>
      <c r="B163" s="102" t="str">
        <f>VLOOKUP(A163,'Order Summary'!B:G,5,FALSE)</f>
        <v>Standard</v>
      </c>
      <c r="C163" s="102" t="s">
        <v>597</v>
      </c>
      <c r="D163" s="172" t="s">
        <v>453</v>
      </c>
      <c r="E163" s="148" t="s">
        <v>361</v>
      </c>
      <c r="F163" s="75">
        <f>IFERROR(VLOOKUP(N163,'Order Summary'!$I:$AF,MATCH('Order Import'!D163,'Order Summary'!$I$13:$AF$13,0),FALSE),)</f>
        <v>0</v>
      </c>
      <c r="M163" s="102" t="str">
        <f>VLOOKUP(A163,'Order Summary'!$B:$E,4,FALSE)</f>
        <v>SILVER/TEAL/GREY</v>
      </c>
      <c r="N163" s="75" t="str">
        <f t="shared" si="2"/>
        <v>000549SILVER/TEAL/GREYV01</v>
      </c>
      <c r="O163" s="75" t="str">
        <f>VLOOKUP(A163,'Order Import'!A:C,3,FALSE)</f>
        <v>SLTLGY</v>
      </c>
    </row>
    <row r="164" spans="1:15">
      <c r="A164" s="171" t="s">
        <v>383</v>
      </c>
      <c r="B164" s="102" t="str">
        <f>VLOOKUP(A164,'Order Summary'!B:G,5,FALSE)</f>
        <v>Standard</v>
      </c>
      <c r="C164" s="102" t="s">
        <v>472</v>
      </c>
      <c r="D164" s="172" t="s">
        <v>441</v>
      </c>
      <c r="E164" s="148" t="s">
        <v>361</v>
      </c>
      <c r="F164" s="75">
        <f>IFERROR(VLOOKUP(N164,'Order Summary'!$I:$AF,MATCH('Order Import'!D164,'Order Summary'!$I$13:$AF$13,0),FALSE),)</f>
        <v>0</v>
      </c>
      <c r="M164" s="102" t="str">
        <f>VLOOKUP(A164,'Order Summary'!$B:$E,4,FALSE)</f>
        <v>BLACK/TEAL/BERRY</v>
      </c>
      <c r="N164" s="75" t="str">
        <f t="shared" si="2"/>
        <v>000146BLACK/TEAL/BERRYV01</v>
      </c>
      <c r="O164" s="75" t="str">
        <f>VLOOKUP(A164,'Order Import'!A:C,3,FALSE)</f>
        <v>BKTLBE</v>
      </c>
    </row>
    <row r="165" spans="1:15">
      <c r="A165" s="171" t="s">
        <v>383</v>
      </c>
      <c r="B165" s="102" t="str">
        <f>VLOOKUP(A165,'Order Summary'!B:G,5,FALSE)</f>
        <v>Standard</v>
      </c>
      <c r="C165" s="102" t="s">
        <v>472</v>
      </c>
      <c r="D165" s="172" t="s">
        <v>442</v>
      </c>
      <c r="E165" s="148" t="s">
        <v>361</v>
      </c>
      <c r="F165" s="75">
        <f>IFERROR(VLOOKUP(N165,'Order Summary'!$I:$AF,MATCH('Order Import'!D165,'Order Summary'!$I$13:$AF$13,0),FALSE),)</f>
        <v>0</v>
      </c>
      <c r="M165" s="102" t="str">
        <f>VLOOKUP(A165,'Order Summary'!$B:$E,4,FALSE)</f>
        <v>BLACK/TEAL/BERRY</v>
      </c>
      <c r="N165" s="75" t="str">
        <f t="shared" si="2"/>
        <v>000146BLACK/TEAL/BERRYV01</v>
      </c>
      <c r="O165" s="75" t="str">
        <f>VLOOKUP(A165,'Order Import'!A:C,3,FALSE)</f>
        <v>BKTLBE</v>
      </c>
    </row>
    <row r="166" spans="1:15">
      <c r="A166" s="171" t="s">
        <v>383</v>
      </c>
      <c r="B166" s="102" t="str">
        <f>VLOOKUP(A166,'Order Summary'!B:G,5,FALSE)</f>
        <v>Standard</v>
      </c>
      <c r="C166" s="102" t="s">
        <v>472</v>
      </c>
      <c r="D166" s="172" t="s">
        <v>443</v>
      </c>
      <c r="E166" s="148" t="s">
        <v>361</v>
      </c>
      <c r="F166" s="75">
        <f>IFERROR(VLOOKUP(N166,'Order Summary'!$I:$AF,MATCH('Order Import'!D166,'Order Summary'!$I$13:$AF$13,0),FALSE),)</f>
        <v>0</v>
      </c>
      <c r="M166" s="102" t="str">
        <f>VLOOKUP(A166,'Order Summary'!$B:$E,4,FALSE)</f>
        <v>BLACK/TEAL/BERRY</v>
      </c>
      <c r="N166" s="75" t="str">
        <f t="shared" si="2"/>
        <v>000146BLACK/TEAL/BERRYV01</v>
      </c>
      <c r="O166" s="75" t="str">
        <f>VLOOKUP(A166,'Order Import'!A:C,3,FALSE)</f>
        <v>BKTLBE</v>
      </c>
    </row>
    <row r="167" spans="1:15">
      <c r="A167" s="171" t="s">
        <v>383</v>
      </c>
      <c r="B167" s="102" t="str">
        <f>VLOOKUP(A167,'Order Summary'!B:G,5,FALSE)</f>
        <v>Standard</v>
      </c>
      <c r="C167" s="102" t="s">
        <v>472</v>
      </c>
      <c r="D167" s="172" t="s">
        <v>444</v>
      </c>
      <c r="E167" s="148" t="s">
        <v>361</v>
      </c>
      <c r="F167" s="75">
        <f>IFERROR(VLOOKUP(N167,'Order Summary'!$I:$AF,MATCH('Order Import'!D167,'Order Summary'!$I$13:$AF$13,0),FALSE),)</f>
        <v>0</v>
      </c>
      <c r="M167" s="102" t="str">
        <f>VLOOKUP(A167,'Order Summary'!$B:$E,4,FALSE)</f>
        <v>BLACK/TEAL/BERRY</v>
      </c>
      <c r="N167" s="75" t="str">
        <f t="shared" si="2"/>
        <v>000146BLACK/TEAL/BERRYV01</v>
      </c>
      <c r="O167" s="75" t="str">
        <f>VLOOKUP(A167,'Order Import'!A:C,3,FALSE)</f>
        <v>BKTLBE</v>
      </c>
    </row>
    <row r="168" spans="1:15">
      <c r="A168" s="171" t="s">
        <v>383</v>
      </c>
      <c r="B168" s="102" t="str">
        <f>VLOOKUP(A168,'Order Summary'!B:G,5,FALSE)</f>
        <v>Standard</v>
      </c>
      <c r="C168" s="102" t="s">
        <v>472</v>
      </c>
      <c r="D168" s="172" t="s">
        <v>445</v>
      </c>
      <c r="E168" s="148" t="s">
        <v>361</v>
      </c>
      <c r="F168" s="75">
        <f>IFERROR(VLOOKUP(N168,'Order Summary'!$I:$AF,MATCH('Order Import'!D168,'Order Summary'!$I$13:$AF$13,0),FALSE),)</f>
        <v>0</v>
      </c>
      <c r="M168" s="102" t="str">
        <f>VLOOKUP(A168,'Order Summary'!$B:$E,4,FALSE)</f>
        <v>BLACK/TEAL/BERRY</v>
      </c>
      <c r="N168" s="75" t="str">
        <f t="shared" ref="N168:N223" si="3">CONCATENATE(A168,M168,E168)</f>
        <v>000146BLACK/TEAL/BERRYV01</v>
      </c>
      <c r="O168" s="75" t="str">
        <f>VLOOKUP(A168,'Order Import'!A:C,3,FALSE)</f>
        <v>BKTLBE</v>
      </c>
    </row>
    <row r="169" spans="1:15">
      <c r="A169" s="171" t="s">
        <v>383</v>
      </c>
      <c r="B169" s="102" t="str">
        <f>VLOOKUP(A169,'Order Summary'!B:G,5,FALSE)</f>
        <v>Standard</v>
      </c>
      <c r="C169" s="102" t="s">
        <v>472</v>
      </c>
      <c r="D169" s="172" t="s">
        <v>446</v>
      </c>
      <c r="E169" s="148" t="s">
        <v>361</v>
      </c>
      <c r="F169" s="75">
        <f>IFERROR(VLOOKUP(N169,'Order Summary'!$I:$AF,MATCH('Order Import'!D169,'Order Summary'!$I$13:$AF$13,0),FALSE),)</f>
        <v>0</v>
      </c>
      <c r="M169" s="102" t="str">
        <f>VLOOKUP(A169,'Order Summary'!$B:$E,4,FALSE)</f>
        <v>BLACK/TEAL/BERRY</v>
      </c>
      <c r="N169" s="75" t="str">
        <f t="shared" si="3"/>
        <v>000146BLACK/TEAL/BERRYV01</v>
      </c>
      <c r="O169" s="75" t="str">
        <f>VLOOKUP(A169,'Order Import'!A:C,3,FALSE)</f>
        <v>BKTLBE</v>
      </c>
    </row>
    <row r="170" spans="1:15">
      <c r="A170" s="171" t="s">
        <v>383</v>
      </c>
      <c r="B170" s="102" t="str">
        <f>VLOOKUP(A170,'Order Summary'!B:G,5,FALSE)</f>
        <v>Standard</v>
      </c>
      <c r="C170" s="102" t="s">
        <v>472</v>
      </c>
      <c r="D170" s="172" t="s">
        <v>447</v>
      </c>
      <c r="E170" s="148" t="s">
        <v>361</v>
      </c>
      <c r="F170" s="75">
        <f>IFERROR(VLOOKUP(N170,'Order Summary'!$I:$AF,MATCH('Order Import'!D170,'Order Summary'!$I$13:$AF$13,0),FALSE),)</f>
        <v>0</v>
      </c>
      <c r="M170" s="102" t="str">
        <f>VLOOKUP(A170,'Order Summary'!$B:$E,4,FALSE)</f>
        <v>BLACK/TEAL/BERRY</v>
      </c>
      <c r="N170" s="75" t="str">
        <f t="shared" si="3"/>
        <v>000146BLACK/TEAL/BERRYV01</v>
      </c>
      <c r="O170" s="75" t="str">
        <f>VLOOKUP(A170,'Order Import'!A:C,3,FALSE)</f>
        <v>BKTLBE</v>
      </c>
    </row>
    <row r="171" spans="1:15">
      <c r="A171" s="171" t="s">
        <v>383</v>
      </c>
      <c r="B171" s="102" t="str">
        <f>VLOOKUP(A171,'Order Summary'!B:G,5,FALSE)</f>
        <v>Standard</v>
      </c>
      <c r="C171" s="102" t="s">
        <v>472</v>
      </c>
      <c r="D171" s="172" t="s">
        <v>448</v>
      </c>
      <c r="E171" s="148" t="s">
        <v>361</v>
      </c>
      <c r="F171" s="75">
        <f>IFERROR(VLOOKUP(N171,'Order Summary'!$I:$AF,MATCH('Order Import'!D171,'Order Summary'!$I$13:$AF$13,0),FALSE),)</f>
        <v>0</v>
      </c>
      <c r="M171" s="102" t="str">
        <f>VLOOKUP(A171,'Order Summary'!$B:$E,4,FALSE)</f>
        <v>BLACK/TEAL/BERRY</v>
      </c>
      <c r="N171" s="75" t="str">
        <f t="shared" si="3"/>
        <v>000146BLACK/TEAL/BERRYV01</v>
      </c>
      <c r="O171" s="75" t="str">
        <f>VLOOKUP(A171,'Order Import'!A:C,3,FALSE)</f>
        <v>BKTLBE</v>
      </c>
    </row>
    <row r="172" spans="1:15">
      <c r="A172" s="171" t="s">
        <v>383</v>
      </c>
      <c r="B172" s="102" t="str">
        <f>VLOOKUP(A172,'Order Summary'!B:G,5,FALSE)</f>
        <v>Standard</v>
      </c>
      <c r="C172" s="102" t="s">
        <v>472</v>
      </c>
      <c r="D172" s="172" t="s">
        <v>449</v>
      </c>
      <c r="E172" s="148" t="s">
        <v>361</v>
      </c>
      <c r="F172" s="75">
        <f>IFERROR(VLOOKUP(N172,'Order Summary'!$I:$AF,MATCH('Order Import'!D172,'Order Summary'!$I$13:$AF$13,0),FALSE),)</f>
        <v>0</v>
      </c>
      <c r="M172" s="102" t="str">
        <f>VLOOKUP(A172,'Order Summary'!$B:$E,4,FALSE)</f>
        <v>BLACK/TEAL/BERRY</v>
      </c>
      <c r="N172" s="75" t="str">
        <f t="shared" si="3"/>
        <v>000146BLACK/TEAL/BERRYV01</v>
      </c>
      <c r="O172" s="75" t="str">
        <f>VLOOKUP(A172,'Order Import'!A:C,3,FALSE)</f>
        <v>BKTLBE</v>
      </c>
    </row>
    <row r="173" spans="1:15">
      <c r="A173" s="171" t="s">
        <v>383</v>
      </c>
      <c r="B173" s="102" t="str">
        <f>VLOOKUP(A173,'Order Summary'!B:G,5,FALSE)</f>
        <v>Standard</v>
      </c>
      <c r="C173" s="102" t="s">
        <v>472</v>
      </c>
      <c r="D173" s="172" t="s">
        <v>450</v>
      </c>
      <c r="E173" s="148" t="s">
        <v>361</v>
      </c>
      <c r="F173" s="75">
        <f>IFERROR(VLOOKUP(N173,'Order Summary'!$I:$AF,MATCH('Order Import'!D173,'Order Summary'!$I$13:$AF$13,0),FALSE),)</f>
        <v>0</v>
      </c>
      <c r="M173" s="102" t="str">
        <f>VLOOKUP(A173,'Order Summary'!$B:$E,4,FALSE)</f>
        <v>BLACK/TEAL/BERRY</v>
      </c>
      <c r="N173" s="75" t="str">
        <f t="shared" si="3"/>
        <v>000146BLACK/TEAL/BERRYV01</v>
      </c>
      <c r="O173" s="75" t="str">
        <f>VLOOKUP(A173,'Order Import'!A:C,3,FALSE)</f>
        <v>BKTLBE</v>
      </c>
    </row>
    <row r="174" spans="1:15">
      <c r="A174" s="171" t="s">
        <v>383</v>
      </c>
      <c r="B174" s="102" t="str">
        <f>VLOOKUP(A174,'Order Summary'!B:G,5,FALSE)</f>
        <v>Standard</v>
      </c>
      <c r="C174" s="102" t="s">
        <v>472</v>
      </c>
      <c r="D174" s="172" t="s">
        <v>451</v>
      </c>
      <c r="E174" s="148" t="s">
        <v>361</v>
      </c>
      <c r="F174" s="75">
        <f>IFERROR(VLOOKUP(N174,'Order Summary'!$I:$AF,MATCH('Order Import'!D174,'Order Summary'!$I$13:$AF$13,0),FALSE),)</f>
        <v>0</v>
      </c>
      <c r="M174" s="102" t="str">
        <f>VLOOKUP(A174,'Order Summary'!$B:$E,4,FALSE)</f>
        <v>BLACK/TEAL/BERRY</v>
      </c>
      <c r="N174" s="75" t="str">
        <f t="shared" si="3"/>
        <v>000146BLACK/TEAL/BERRYV01</v>
      </c>
      <c r="O174" s="75" t="str">
        <f>VLOOKUP(A174,'Order Import'!A:C,3,FALSE)</f>
        <v>BKTLBE</v>
      </c>
    </row>
    <row r="175" spans="1:15">
      <c r="A175" s="171" t="s">
        <v>383</v>
      </c>
      <c r="B175" s="102" t="str">
        <f>VLOOKUP(A175,'Order Summary'!B:G,5,FALSE)</f>
        <v>Standard</v>
      </c>
      <c r="C175" s="102" t="s">
        <v>472</v>
      </c>
      <c r="D175" s="172" t="s">
        <v>452</v>
      </c>
      <c r="E175" s="148" t="s">
        <v>361</v>
      </c>
      <c r="F175" s="75">
        <f>IFERROR(VLOOKUP(N175,'Order Summary'!$I:$AF,MATCH('Order Import'!D175,'Order Summary'!$I$13:$AF$13,0),FALSE),)</f>
        <v>0</v>
      </c>
      <c r="M175" s="102" t="str">
        <f>VLOOKUP(A175,'Order Summary'!$B:$E,4,FALSE)</f>
        <v>BLACK/TEAL/BERRY</v>
      </c>
      <c r="N175" s="75" t="str">
        <f t="shared" si="3"/>
        <v>000146BLACK/TEAL/BERRYV01</v>
      </c>
      <c r="O175" s="75" t="str">
        <f>VLOOKUP(A175,'Order Import'!A:C,3,FALSE)</f>
        <v>BKTLBE</v>
      </c>
    </row>
    <row r="176" spans="1:15">
      <c r="A176" s="171" t="s">
        <v>383</v>
      </c>
      <c r="B176" s="102" t="str">
        <f>VLOOKUP(A176,'Order Summary'!B:G,5,FALSE)</f>
        <v>Standard</v>
      </c>
      <c r="C176" s="102" t="s">
        <v>472</v>
      </c>
      <c r="D176" s="172" t="s">
        <v>453</v>
      </c>
      <c r="E176" s="148" t="s">
        <v>361</v>
      </c>
      <c r="F176" s="75">
        <f>IFERROR(VLOOKUP(N176,'Order Summary'!$I:$AF,MATCH('Order Import'!D176,'Order Summary'!$I$13:$AF$13,0),FALSE),)</f>
        <v>0</v>
      </c>
      <c r="M176" s="102" t="str">
        <f>VLOOKUP(A176,'Order Summary'!$B:$E,4,FALSE)</f>
        <v>BLACK/TEAL/BERRY</v>
      </c>
      <c r="N176" s="75" t="str">
        <f t="shared" si="3"/>
        <v>000146BLACK/TEAL/BERRYV01</v>
      </c>
      <c r="O176" s="75" t="str">
        <f>VLOOKUP(A176,'Order Import'!A:C,3,FALSE)</f>
        <v>BKTLBE</v>
      </c>
    </row>
    <row r="177" spans="1:15">
      <c r="A177" s="171" t="s">
        <v>387</v>
      </c>
      <c r="B177" s="102" t="str">
        <f>VLOOKUP(A177,'Order Summary'!B:G,5,FALSE)</f>
        <v>Precision</v>
      </c>
      <c r="C177" s="102" t="s">
        <v>473</v>
      </c>
      <c r="D177" s="172" t="s">
        <v>441</v>
      </c>
      <c r="E177" s="148" t="s">
        <v>361</v>
      </c>
      <c r="F177" s="75">
        <f>IFERROR(VLOOKUP(N177,'Order Summary'!$I:$AF,MATCH('Order Import'!D177,'Order Summary'!$I$13:$AF$13,0),FALSE),)</f>
        <v>0</v>
      </c>
      <c r="M177" s="102" t="str">
        <f>VLOOKUP(A177,'Order Summary'!$B:$E,4,FALSE)</f>
        <v>RED/BLACK/GREY</v>
      </c>
      <c r="N177" s="75" t="str">
        <f t="shared" si="3"/>
        <v>000154RED/BLACK/GREYV01</v>
      </c>
      <c r="O177" s="75" t="str">
        <f>VLOOKUP(A177,'Order Import'!A:C,3,FALSE)</f>
        <v>RDBKGY</v>
      </c>
    </row>
    <row r="178" spans="1:15">
      <c r="A178" s="171" t="s">
        <v>387</v>
      </c>
      <c r="B178" s="102" t="str">
        <f>VLOOKUP(A178,'Order Summary'!B:G,5,FALSE)</f>
        <v>Precision</v>
      </c>
      <c r="C178" s="102" t="s">
        <v>473</v>
      </c>
      <c r="D178" s="172" t="s">
        <v>442</v>
      </c>
      <c r="E178" s="148" t="s">
        <v>361</v>
      </c>
      <c r="F178" s="75">
        <f>IFERROR(VLOOKUP(N178,'Order Summary'!$I:$AF,MATCH('Order Import'!D178,'Order Summary'!$I$13:$AF$13,0),FALSE),)</f>
        <v>0</v>
      </c>
      <c r="M178" s="102" t="str">
        <f>VLOOKUP(A178,'Order Summary'!$B:$E,4,FALSE)</f>
        <v>RED/BLACK/GREY</v>
      </c>
      <c r="N178" s="75" t="str">
        <f t="shared" si="3"/>
        <v>000154RED/BLACK/GREYV01</v>
      </c>
      <c r="O178" s="75" t="str">
        <f>VLOOKUP(A178,'Order Import'!A:C,3,FALSE)</f>
        <v>RDBKGY</v>
      </c>
    </row>
    <row r="179" spans="1:15">
      <c r="A179" s="171" t="s">
        <v>387</v>
      </c>
      <c r="B179" s="102" t="str">
        <f>VLOOKUP(A179,'Order Summary'!B:G,5,FALSE)</f>
        <v>Precision</v>
      </c>
      <c r="C179" s="102" t="s">
        <v>473</v>
      </c>
      <c r="D179" s="172" t="s">
        <v>443</v>
      </c>
      <c r="E179" s="148" t="s">
        <v>361</v>
      </c>
      <c r="F179" s="75">
        <f>IFERROR(VLOOKUP(N179,'Order Summary'!$I:$AF,MATCH('Order Import'!D179,'Order Summary'!$I$13:$AF$13,0),FALSE),)</f>
        <v>0</v>
      </c>
      <c r="M179" s="102" t="str">
        <f>VLOOKUP(A179,'Order Summary'!$B:$E,4,FALSE)</f>
        <v>RED/BLACK/GREY</v>
      </c>
      <c r="N179" s="75" t="str">
        <f t="shared" si="3"/>
        <v>000154RED/BLACK/GREYV01</v>
      </c>
      <c r="O179" s="75" t="str">
        <f>VLOOKUP(A179,'Order Import'!A:C,3,FALSE)</f>
        <v>RDBKGY</v>
      </c>
    </row>
    <row r="180" spans="1:15">
      <c r="A180" s="171" t="s">
        <v>387</v>
      </c>
      <c r="B180" s="102" t="str">
        <f>VLOOKUP(A180,'Order Summary'!B:G,5,FALSE)</f>
        <v>Precision</v>
      </c>
      <c r="C180" s="102" t="s">
        <v>473</v>
      </c>
      <c r="D180" s="172" t="s">
        <v>444</v>
      </c>
      <c r="E180" s="148" t="s">
        <v>361</v>
      </c>
      <c r="F180" s="75">
        <f>IFERROR(VLOOKUP(N180,'Order Summary'!$I:$AF,MATCH('Order Import'!D180,'Order Summary'!$I$13:$AF$13,0),FALSE),)</f>
        <v>0</v>
      </c>
      <c r="M180" s="102" t="str">
        <f>VLOOKUP(A180,'Order Summary'!$B:$E,4,FALSE)</f>
        <v>RED/BLACK/GREY</v>
      </c>
      <c r="N180" s="75" t="str">
        <f t="shared" si="3"/>
        <v>000154RED/BLACK/GREYV01</v>
      </c>
      <c r="O180" s="75" t="str">
        <f>VLOOKUP(A180,'Order Import'!A:C,3,FALSE)</f>
        <v>RDBKGY</v>
      </c>
    </row>
    <row r="181" spans="1:15">
      <c r="A181" s="171" t="s">
        <v>387</v>
      </c>
      <c r="B181" s="102" t="str">
        <f>VLOOKUP(A181,'Order Summary'!B:G,5,FALSE)</f>
        <v>Precision</v>
      </c>
      <c r="C181" s="102" t="s">
        <v>473</v>
      </c>
      <c r="D181" s="172" t="s">
        <v>445</v>
      </c>
      <c r="E181" s="148" t="s">
        <v>361</v>
      </c>
      <c r="F181" s="75">
        <f>IFERROR(VLOOKUP(N181,'Order Summary'!$I:$AF,MATCH('Order Import'!D181,'Order Summary'!$I$13:$AF$13,0),FALSE),)</f>
        <v>0</v>
      </c>
      <c r="M181" s="102" t="str">
        <f>VLOOKUP(A181,'Order Summary'!$B:$E,4,FALSE)</f>
        <v>RED/BLACK/GREY</v>
      </c>
      <c r="N181" s="75" t="str">
        <f t="shared" si="3"/>
        <v>000154RED/BLACK/GREYV01</v>
      </c>
      <c r="O181" s="75" t="str">
        <f>VLOOKUP(A181,'Order Import'!A:C,3,FALSE)</f>
        <v>RDBKGY</v>
      </c>
    </row>
    <row r="182" spans="1:15">
      <c r="A182" s="171" t="s">
        <v>387</v>
      </c>
      <c r="B182" s="102" t="str">
        <f>VLOOKUP(A182,'Order Summary'!B:G,5,FALSE)</f>
        <v>Precision</v>
      </c>
      <c r="C182" s="102" t="s">
        <v>473</v>
      </c>
      <c r="D182" s="172" t="s">
        <v>446</v>
      </c>
      <c r="E182" s="148" t="s">
        <v>361</v>
      </c>
      <c r="F182" s="75">
        <f>IFERROR(VLOOKUP(N182,'Order Summary'!$I:$AF,MATCH('Order Import'!D182,'Order Summary'!$I$13:$AF$13,0),FALSE),)</f>
        <v>0</v>
      </c>
      <c r="M182" s="102" t="str">
        <f>VLOOKUP(A182,'Order Summary'!$B:$E,4,FALSE)</f>
        <v>RED/BLACK/GREY</v>
      </c>
      <c r="N182" s="75" t="str">
        <f t="shared" si="3"/>
        <v>000154RED/BLACK/GREYV01</v>
      </c>
      <c r="O182" s="75" t="str">
        <f>VLOOKUP(A182,'Order Import'!A:C,3,FALSE)</f>
        <v>RDBKGY</v>
      </c>
    </row>
    <row r="183" spans="1:15">
      <c r="A183" s="171" t="s">
        <v>387</v>
      </c>
      <c r="B183" s="102" t="str">
        <f>VLOOKUP(A183,'Order Summary'!B:G,5,FALSE)</f>
        <v>Precision</v>
      </c>
      <c r="C183" s="102" t="s">
        <v>473</v>
      </c>
      <c r="D183" s="172" t="s">
        <v>447</v>
      </c>
      <c r="E183" s="148" t="s">
        <v>361</v>
      </c>
      <c r="F183" s="75">
        <f>IFERROR(VLOOKUP(N183,'Order Summary'!$I:$AF,MATCH('Order Import'!D183,'Order Summary'!$I$13:$AF$13,0),FALSE),)</f>
        <v>0</v>
      </c>
      <c r="M183" s="102" t="str">
        <f>VLOOKUP(A183,'Order Summary'!$B:$E,4,FALSE)</f>
        <v>RED/BLACK/GREY</v>
      </c>
      <c r="N183" s="75" t="str">
        <f t="shared" si="3"/>
        <v>000154RED/BLACK/GREYV01</v>
      </c>
      <c r="O183" s="75" t="str">
        <f>VLOOKUP(A183,'Order Import'!A:C,3,FALSE)</f>
        <v>RDBKGY</v>
      </c>
    </row>
    <row r="184" spans="1:15">
      <c r="A184" s="171" t="s">
        <v>387</v>
      </c>
      <c r="B184" s="102" t="str">
        <f>VLOOKUP(A184,'Order Summary'!B:G,5,FALSE)</f>
        <v>Precision</v>
      </c>
      <c r="C184" s="102" t="s">
        <v>473</v>
      </c>
      <c r="D184" s="172" t="s">
        <v>448</v>
      </c>
      <c r="E184" s="148" t="s">
        <v>361</v>
      </c>
      <c r="F184" s="75">
        <f>IFERROR(VLOOKUP(N184,'Order Summary'!$I:$AF,MATCH('Order Import'!D184,'Order Summary'!$I$13:$AF$13,0),FALSE),)</f>
        <v>0</v>
      </c>
      <c r="M184" s="102" t="str">
        <f>VLOOKUP(A184,'Order Summary'!$B:$E,4,FALSE)</f>
        <v>RED/BLACK/GREY</v>
      </c>
      <c r="N184" s="75" t="str">
        <f t="shared" si="3"/>
        <v>000154RED/BLACK/GREYV01</v>
      </c>
      <c r="O184" s="75" t="str">
        <f>VLOOKUP(A184,'Order Import'!A:C,3,FALSE)</f>
        <v>RDBKGY</v>
      </c>
    </row>
    <row r="185" spans="1:15">
      <c r="A185" s="171" t="s">
        <v>387</v>
      </c>
      <c r="B185" s="102" t="str">
        <f>VLOOKUP(A185,'Order Summary'!B:G,5,FALSE)</f>
        <v>Precision</v>
      </c>
      <c r="C185" s="102" t="s">
        <v>473</v>
      </c>
      <c r="D185" s="172" t="s">
        <v>449</v>
      </c>
      <c r="E185" s="148" t="s">
        <v>361</v>
      </c>
      <c r="F185" s="75">
        <f>IFERROR(VLOOKUP(N185,'Order Summary'!$I:$AF,MATCH('Order Import'!D185,'Order Summary'!$I$13:$AF$13,0),FALSE),)</f>
        <v>0</v>
      </c>
      <c r="M185" s="102" t="str">
        <f>VLOOKUP(A185,'Order Summary'!$B:$E,4,FALSE)</f>
        <v>RED/BLACK/GREY</v>
      </c>
      <c r="N185" s="75" t="str">
        <f t="shared" si="3"/>
        <v>000154RED/BLACK/GREYV01</v>
      </c>
      <c r="O185" s="75" t="str">
        <f>VLOOKUP(A185,'Order Import'!A:C,3,FALSE)</f>
        <v>RDBKGY</v>
      </c>
    </row>
    <row r="186" spans="1:15">
      <c r="A186" s="171" t="s">
        <v>387</v>
      </c>
      <c r="B186" s="102" t="str">
        <f>VLOOKUP(A186,'Order Summary'!B:G,5,FALSE)</f>
        <v>Precision</v>
      </c>
      <c r="C186" s="102" t="s">
        <v>473</v>
      </c>
      <c r="D186" s="172" t="s">
        <v>450</v>
      </c>
      <c r="E186" s="148" t="s">
        <v>361</v>
      </c>
      <c r="F186" s="75">
        <f>IFERROR(VLOOKUP(N186,'Order Summary'!$I:$AF,MATCH('Order Import'!D186,'Order Summary'!$I$13:$AF$13,0),FALSE),)</f>
        <v>0</v>
      </c>
      <c r="M186" s="102" t="str">
        <f>VLOOKUP(A186,'Order Summary'!$B:$E,4,FALSE)</f>
        <v>RED/BLACK/GREY</v>
      </c>
      <c r="N186" s="75" t="str">
        <f t="shared" si="3"/>
        <v>000154RED/BLACK/GREYV01</v>
      </c>
      <c r="O186" s="75" t="str">
        <f>VLOOKUP(A186,'Order Import'!A:C,3,FALSE)</f>
        <v>RDBKGY</v>
      </c>
    </row>
    <row r="187" spans="1:15">
      <c r="A187" s="171" t="s">
        <v>387</v>
      </c>
      <c r="B187" s="102" t="str">
        <f>VLOOKUP(A187,'Order Summary'!B:G,5,FALSE)</f>
        <v>Precision</v>
      </c>
      <c r="C187" s="102" t="s">
        <v>473</v>
      </c>
      <c r="D187" s="172" t="s">
        <v>451</v>
      </c>
      <c r="E187" s="148" t="s">
        <v>361</v>
      </c>
      <c r="F187" s="75">
        <f>IFERROR(VLOOKUP(N187,'Order Summary'!$I:$AF,MATCH('Order Import'!D187,'Order Summary'!$I$13:$AF$13,0),FALSE),)</f>
        <v>0</v>
      </c>
      <c r="M187" s="102" t="str">
        <f>VLOOKUP(A187,'Order Summary'!$B:$E,4,FALSE)</f>
        <v>RED/BLACK/GREY</v>
      </c>
      <c r="N187" s="75" t="str">
        <f t="shared" si="3"/>
        <v>000154RED/BLACK/GREYV01</v>
      </c>
      <c r="O187" s="75" t="str">
        <f>VLOOKUP(A187,'Order Import'!A:C,3,FALSE)</f>
        <v>RDBKGY</v>
      </c>
    </row>
    <row r="188" spans="1:15">
      <c r="A188" s="171" t="s">
        <v>387</v>
      </c>
      <c r="B188" s="102" t="str">
        <f>VLOOKUP(A188,'Order Summary'!B:G,5,FALSE)</f>
        <v>Precision</v>
      </c>
      <c r="C188" s="102" t="s">
        <v>473</v>
      </c>
      <c r="D188" s="172" t="s">
        <v>452</v>
      </c>
      <c r="E188" s="148" t="s">
        <v>361</v>
      </c>
      <c r="F188" s="75">
        <f>IFERROR(VLOOKUP(N188,'Order Summary'!$I:$AF,MATCH('Order Import'!D188,'Order Summary'!$I$13:$AF$13,0),FALSE),)</f>
        <v>0</v>
      </c>
      <c r="M188" s="102" t="str">
        <f>VLOOKUP(A188,'Order Summary'!$B:$E,4,FALSE)</f>
        <v>RED/BLACK/GREY</v>
      </c>
      <c r="N188" s="75" t="str">
        <f t="shared" si="3"/>
        <v>000154RED/BLACK/GREYV01</v>
      </c>
      <c r="O188" s="75" t="str">
        <f>VLOOKUP(A188,'Order Import'!A:C,3,FALSE)</f>
        <v>RDBKGY</v>
      </c>
    </row>
    <row r="189" spans="1:15">
      <c r="A189" s="171" t="s">
        <v>387</v>
      </c>
      <c r="B189" s="102" t="str">
        <f>VLOOKUP(A189,'Order Summary'!B:G,5,FALSE)</f>
        <v>Precision</v>
      </c>
      <c r="C189" s="102" t="s">
        <v>473</v>
      </c>
      <c r="D189" s="172" t="s">
        <v>453</v>
      </c>
      <c r="E189" s="148" t="s">
        <v>361</v>
      </c>
      <c r="F189" s="75">
        <f>IFERROR(VLOOKUP(N189,'Order Summary'!$I:$AF,MATCH('Order Import'!D189,'Order Summary'!$I$13:$AF$13,0),FALSE),)</f>
        <v>0</v>
      </c>
      <c r="M189" s="102" t="str">
        <f>VLOOKUP(A189,'Order Summary'!$B:$E,4,FALSE)</f>
        <v>RED/BLACK/GREY</v>
      </c>
      <c r="N189" s="75" t="str">
        <f t="shared" si="3"/>
        <v>000154RED/BLACK/GREYV01</v>
      </c>
      <c r="O189" s="75" t="str">
        <f>VLOOKUP(A189,'Order Import'!A:C,3,FALSE)</f>
        <v>RDBKGY</v>
      </c>
    </row>
    <row r="190" spans="1:15">
      <c r="A190" s="171" t="s">
        <v>387</v>
      </c>
      <c r="B190" s="102" t="str">
        <f>VLOOKUP(A190,'Order Summary'!B:G,5,FALSE)</f>
        <v>Precision</v>
      </c>
      <c r="C190" s="102" t="s">
        <v>473</v>
      </c>
      <c r="D190" s="172" t="s">
        <v>454</v>
      </c>
      <c r="E190" s="148" t="s">
        <v>361</v>
      </c>
      <c r="F190" s="75">
        <f>IFERROR(VLOOKUP(N190,'Order Summary'!$I:$AF,MATCH('Order Import'!D190,'Order Summary'!$I$13:$AF$13,0),FALSE),)</f>
        <v>0</v>
      </c>
      <c r="M190" s="102" t="str">
        <f>VLOOKUP(A190,'Order Summary'!$B:$E,4,FALSE)</f>
        <v>RED/BLACK/GREY</v>
      </c>
      <c r="N190" s="75" t="str">
        <f t="shared" si="3"/>
        <v>000154RED/BLACK/GREYV01</v>
      </c>
      <c r="O190" s="75" t="str">
        <f>VLOOKUP(A190,'Order Import'!A:C,3,FALSE)</f>
        <v>RDBKGY</v>
      </c>
    </row>
    <row r="191" spans="1:15">
      <c r="A191" s="171" t="s">
        <v>387</v>
      </c>
      <c r="B191" s="102" t="str">
        <f>VLOOKUP(A191,'Order Summary'!B:G,5,FALSE)</f>
        <v>Precision</v>
      </c>
      <c r="C191" s="102" t="s">
        <v>473</v>
      </c>
      <c r="D191" s="172" t="s">
        <v>455</v>
      </c>
      <c r="E191" s="148" t="s">
        <v>361</v>
      </c>
      <c r="F191" s="75">
        <f>IFERROR(VLOOKUP(N191,'Order Summary'!$I:$AF,MATCH('Order Import'!D191,'Order Summary'!$I$13:$AF$13,0),FALSE),)</f>
        <v>0</v>
      </c>
      <c r="M191" s="102" t="str">
        <f>VLOOKUP(A191,'Order Summary'!$B:$E,4,FALSE)</f>
        <v>RED/BLACK/GREY</v>
      </c>
      <c r="N191" s="75" t="str">
        <f t="shared" si="3"/>
        <v>000154RED/BLACK/GREYV01</v>
      </c>
      <c r="O191" s="75" t="str">
        <f>VLOOKUP(A191,'Order Import'!A:C,3,FALSE)</f>
        <v>RDBKGY</v>
      </c>
    </row>
    <row r="192" spans="1:15">
      <c r="A192" s="171" t="s">
        <v>387</v>
      </c>
      <c r="B192" s="102" t="str">
        <f>VLOOKUP(A192,'Order Summary'!B:G,5,FALSE)</f>
        <v>Precision</v>
      </c>
      <c r="C192" s="102" t="s">
        <v>473</v>
      </c>
      <c r="D192" s="172" t="s">
        <v>456</v>
      </c>
      <c r="E192" s="148" t="s">
        <v>361</v>
      </c>
      <c r="F192" s="75">
        <f>IFERROR(VLOOKUP(N192,'Order Summary'!$I:$AF,MATCH('Order Import'!D192,'Order Summary'!$I$13:$AF$13,0),FALSE),)</f>
        <v>0</v>
      </c>
      <c r="M192" s="102" t="str">
        <f>VLOOKUP(A192,'Order Summary'!$B:$E,4,FALSE)</f>
        <v>RED/BLACK/GREY</v>
      </c>
      <c r="N192" s="75" t="str">
        <f t="shared" si="3"/>
        <v>000154RED/BLACK/GREYV01</v>
      </c>
      <c r="O192" s="75" t="str">
        <f>VLOOKUP(A192,'Order Import'!A:C,3,FALSE)</f>
        <v>RDBKGY</v>
      </c>
    </row>
    <row r="193" spans="1:15">
      <c r="A193" s="171" t="s">
        <v>387</v>
      </c>
      <c r="B193" s="102" t="str">
        <f>VLOOKUP(A193,'Order Summary'!B:G,5,FALSE)</f>
        <v>Precision</v>
      </c>
      <c r="C193" s="102" t="s">
        <v>473</v>
      </c>
      <c r="D193" s="172" t="s">
        <v>457</v>
      </c>
      <c r="E193" s="148" t="s">
        <v>361</v>
      </c>
      <c r="F193" s="75">
        <f>IFERROR(VLOOKUP(N193,'Order Summary'!$I:$AF,MATCH('Order Import'!D193,'Order Summary'!$I$13:$AF$13,0),FALSE),)</f>
        <v>0</v>
      </c>
      <c r="M193" s="102" t="str">
        <f>VLOOKUP(A193,'Order Summary'!$B:$E,4,FALSE)</f>
        <v>RED/BLACK/GREY</v>
      </c>
      <c r="N193" s="75" t="str">
        <f t="shared" si="3"/>
        <v>000154RED/BLACK/GREYV01</v>
      </c>
      <c r="O193" s="75" t="str">
        <f>VLOOKUP(A193,'Order Import'!A:C,3,FALSE)</f>
        <v>RDBKGY</v>
      </c>
    </row>
    <row r="194" spans="1:15">
      <c r="A194" s="171" t="s">
        <v>387</v>
      </c>
      <c r="B194" s="102" t="str">
        <f>VLOOKUP(A194,'Order Summary'!B:G,5,FALSE)</f>
        <v>Precision</v>
      </c>
      <c r="C194" s="102" t="s">
        <v>473</v>
      </c>
      <c r="D194" s="172" t="s">
        <v>458</v>
      </c>
      <c r="E194" s="148" t="s">
        <v>361</v>
      </c>
      <c r="F194" s="75">
        <f>IFERROR(VLOOKUP(N194,'Order Summary'!$I:$AF,MATCH('Order Import'!D194,'Order Summary'!$I$13:$AF$13,0),FALSE),)</f>
        <v>0</v>
      </c>
      <c r="M194" s="102" t="str">
        <f>VLOOKUP(A194,'Order Summary'!$B:$E,4,FALSE)</f>
        <v>RED/BLACK/GREY</v>
      </c>
      <c r="N194" s="75" t="str">
        <f t="shared" si="3"/>
        <v>000154RED/BLACK/GREYV01</v>
      </c>
      <c r="O194" s="75" t="str">
        <f>VLOOKUP(A194,'Order Import'!A:C,3,FALSE)</f>
        <v>RDBKGY</v>
      </c>
    </row>
    <row r="195" spans="1:15">
      <c r="A195" s="171" t="s">
        <v>387</v>
      </c>
      <c r="B195" s="102" t="str">
        <f>VLOOKUP(A195,'Order Summary'!B:G,5,FALSE)</f>
        <v>Precision</v>
      </c>
      <c r="C195" s="102" t="s">
        <v>473</v>
      </c>
      <c r="D195" s="172" t="s">
        <v>459</v>
      </c>
      <c r="E195" s="148" t="s">
        <v>361</v>
      </c>
      <c r="F195" s="75">
        <f>IFERROR(VLOOKUP(N195,'Order Summary'!$I:$AF,MATCH('Order Import'!D195,'Order Summary'!$I$13:$AF$13,0),FALSE),)</f>
        <v>0</v>
      </c>
      <c r="M195" s="102" t="str">
        <f>VLOOKUP(A195,'Order Summary'!$B:$E,4,FALSE)</f>
        <v>RED/BLACK/GREY</v>
      </c>
      <c r="N195" s="75" t="str">
        <f t="shared" si="3"/>
        <v>000154RED/BLACK/GREYV01</v>
      </c>
      <c r="O195" s="75" t="str">
        <f>VLOOKUP(A195,'Order Import'!A:C,3,FALSE)</f>
        <v>RDBKGY</v>
      </c>
    </row>
    <row r="196" spans="1:15">
      <c r="A196" s="171" t="s">
        <v>387</v>
      </c>
      <c r="B196" s="102" t="str">
        <f>VLOOKUP(A196,'Order Summary'!B:G,5,FALSE)</f>
        <v>Precision</v>
      </c>
      <c r="C196" s="102" t="s">
        <v>473</v>
      </c>
      <c r="D196" s="172" t="s">
        <v>460</v>
      </c>
      <c r="E196" s="148" t="s">
        <v>361</v>
      </c>
      <c r="F196" s="75">
        <f>IFERROR(VLOOKUP(N196,'Order Summary'!$I:$AF,MATCH('Order Import'!D196,'Order Summary'!$I$13:$AF$13,0),FALSE),)</f>
        <v>0</v>
      </c>
      <c r="M196" s="102" t="str">
        <f>VLOOKUP(A196,'Order Summary'!$B:$E,4,FALSE)</f>
        <v>RED/BLACK/GREY</v>
      </c>
      <c r="N196" s="75" t="str">
        <f t="shared" si="3"/>
        <v>000154RED/BLACK/GREYV01</v>
      </c>
      <c r="O196" s="75" t="str">
        <f>VLOOKUP(A196,'Order Import'!A:C,3,FALSE)</f>
        <v>RDBKGY</v>
      </c>
    </row>
    <row r="197" spans="1:15">
      <c r="A197" s="171" t="s">
        <v>387</v>
      </c>
      <c r="B197" s="102" t="str">
        <f>VLOOKUP(A197,'Order Summary'!B:G,5,FALSE)</f>
        <v>Precision</v>
      </c>
      <c r="C197" s="102" t="s">
        <v>473</v>
      </c>
      <c r="D197" s="172" t="s">
        <v>461</v>
      </c>
      <c r="E197" s="148" t="s">
        <v>361</v>
      </c>
      <c r="F197" s="75">
        <f>IFERROR(VLOOKUP(N197,'Order Summary'!$I:$AF,MATCH('Order Import'!D197,'Order Summary'!$I$13:$AF$13,0),FALSE),)</f>
        <v>0</v>
      </c>
      <c r="M197" s="102" t="str">
        <f>VLOOKUP(A197,'Order Summary'!$B:$E,4,FALSE)</f>
        <v>RED/BLACK/GREY</v>
      </c>
      <c r="N197" s="75" t="str">
        <f t="shared" si="3"/>
        <v>000154RED/BLACK/GREYV01</v>
      </c>
      <c r="O197" s="75" t="str">
        <f>VLOOKUP(A197,'Order Import'!A:C,3,FALSE)</f>
        <v>RDBKGY</v>
      </c>
    </row>
    <row r="198" spans="1:15">
      <c r="A198" s="171" t="s">
        <v>385</v>
      </c>
      <c r="B198" s="102" t="str">
        <f>VLOOKUP(A198,'Order Summary'!B:G,5,FALSE)</f>
        <v>Precision</v>
      </c>
      <c r="C198" s="102" t="s">
        <v>498</v>
      </c>
      <c r="D198" s="172" t="s">
        <v>441</v>
      </c>
      <c r="E198" s="148" t="s">
        <v>361</v>
      </c>
      <c r="F198" s="75">
        <f>IFERROR(VLOOKUP(N198,'Order Summary'!$I:$AF,MATCH('Order Import'!D198,'Order Summary'!$I$13:$AF$13,0),FALSE),)</f>
        <v>0</v>
      </c>
      <c r="M198" s="102" t="str">
        <f>VLOOKUP(A198,'Order Summary'!$B:$E,4,FALSE)</f>
        <v>BLACK/NEON YELLOW/GREY</v>
      </c>
      <c r="N198" s="75" t="str">
        <f t="shared" si="3"/>
        <v>000150BLACK/NEON YELLOW/GREYV01</v>
      </c>
      <c r="O198" s="75" t="str">
        <f>VLOOKUP(A198,'Order Import'!A:C,3,FALSE)</f>
        <v>BKNWGY</v>
      </c>
    </row>
    <row r="199" spans="1:15">
      <c r="A199" s="171" t="s">
        <v>385</v>
      </c>
      <c r="B199" s="102" t="str">
        <f>VLOOKUP(A199,'Order Summary'!B:G,5,FALSE)</f>
        <v>Precision</v>
      </c>
      <c r="C199" s="102" t="s">
        <v>498</v>
      </c>
      <c r="D199" s="172" t="s">
        <v>442</v>
      </c>
      <c r="E199" s="148" t="s">
        <v>361</v>
      </c>
      <c r="F199" s="75">
        <f>IFERROR(VLOOKUP(N199,'Order Summary'!$I:$AF,MATCH('Order Import'!D199,'Order Summary'!$I$13:$AF$13,0),FALSE),)</f>
        <v>0</v>
      </c>
      <c r="M199" s="102" t="str">
        <f>VLOOKUP(A199,'Order Summary'!$B:$E,4,FALSE)</f>
        <v>BLACK/NEON YELLOW/GREY</v>
      </c>
      <c r="N199" s="75" t="str">
        <f t="shared" si="3"/>
        <v>000150BLACK/NEON YELLOW/GREYV01</v>
      </c>
      <c r="O199" s="75" t="str">
        <f>VLOOKUP(A199,'Order Import'!A:C,3,FALSE)</f>
        <v>BKNWGY</v>
      </c>
    </row>
    <row r="200" spans="1:15">
      <c r="A200" s="171" t="s">
        <v>385</v>
      </c>
      <c r="B200" s="102" t="str">
        <f>VLOOKUP(A200,'Order Summary'!B:G,5,FALSE)</f>
        <v>Precision</v>
      </c>
      <c r="C200" s="102" t="s">
        <v>498</v>
      </c>
      <c r="D200" s="172" t="s">
        <v>443</v>
      </c>
      <c r="E200" s="148" t="s">
        <v>361</v>
      </c>
      <c r="F200" s="75">
        <f>IFERROR(VLOOKUP(N200,'Order Summary'!$I:$AF,MATCH('Order Import'!D200,'Order Summary'!$I$13:$AF$13,0),FALSE),)</f>
        <v>0</v>
      </c>
      <c r="M200" s="102" t="str">
        <f>VLOOKUP(A200,'Order Summary'!$B:$E,4,FALSE)</f>
        <v>BLACK/NEON YELLOW/GREY</v>
      </c>
      <c r="N200" s="75" t="str">
        <f t="shared" si="3"/>
        <v>000150BLACK/NEON YELLOW/GREYV01</v>
      </c>
      <c r="O200" s="75" t="str">
        <f>VLOOKUP(A200,'Order Import'!A:C,3,FALSE)</f>
        <v>BKNWGY</v>
      </c>
    </row>
    <row r="201" spans="1:15">
      <c r="A201" s="171" t="s">
        <v>385</v>
      </c>
      <c r="B201" s="102" t="str">
        <f>VLOOKUP(A201,'Order Summary'!B:G,5,FALSE)</f>
        <v>Precision</v>
      </c>
      <c r="C201" s="102" t="s">
        <v>498</v>
      </c>
      <c r="D201" s="172" t="s">
        <v>444</v>
      </c>
      <c r="E201" s="148" t="s">
        <v>361</v>
      </c>
      <c r="F201" s="75">
        <f>IFERROR(VLOOKUP(N201,'Order Summary'!$I:$AF,MATCH('Order Import'!D201,'Order Summary'!$I$13:$AF$13,0),FALSE),)</f>
        <v>0</v>
      </c>
      <c r="M201" s="102" t="str">
        <f>VLOOKUP(A201,'Order Summary'!$B:$E,4,FALSE)</f>
        <v>BLACK/NEON YELLOW/GREY</v>
      </c>
      <c r="N201" s="75" t="str">
        <f t="shared" si="3"/>
        <v>000150BLACK/NEON YELLOW/GREYV01</v>
      </c>
      <c r="O201" s="75" t="str">
        <f>VLOOKUP(A201,'Order Import'!A:C,3,FALSE)</f>
        <v>BKNWGY</v>
      </c>
    </row>
    <row r="202" spans="1:15">
      <c r="A202" s="171" t="s">
        <v>385</v>
      </c>
      <c r="B202" s="102" t="str">
        <f>VLOOKUP(A202,'Order Summary'!B:G,5,FALSE)</f>
        <v>Precision</v>
      </c>
      <c r="C202" s="102" t="s">
        <v>498</v>
      </c>
      <c r="D202" s="172" t="s">
        <v>445</v>
      </c>
      <c r="E202" s="148" t="s">
        <v>361</v>
      </c>
      <c r="F202" s="75">
        <f>IFERROR(VLOOKUP(N202,'Order Summary'!$I:$AF,MATCH('Order Import'!D202,'Order Summary'!$I$13:$AF$13,0),FALSE),)</f>
        <v>0</v>
      </c>
      <c r="M202" s="102" t="str">
        <f>VLOOKUP(A202,'Order Summary'!$B:$E,4,FALSE)</f>
        <v>BLACK/NEON YELLOW/GREY</v>
      </c>
      <c r="N202" s="75" t="str">
        <f t="shared" si="3"/>
        <v>000150BLACK/NEON YELLOW/GREYV01</v>
      </c>
      <c r="O202" s="75" t="str">
        <f>VLOOKUP(A202,'Order Import'!A:C,3,FALSE)</f>
        <v>BKNWGY</v>
      </c>
    </row>
    <row r="203" spans="1:15">
      <c r="A203" s="171" t="s">
        <v>385</v>
      </c>
      <c r="B203" s="102" t="str">
        <f>VLOOKUP(A203,'Order Summary'!B:G,5,FALSE)</f>
        <v>Precision</v>
      </c>
      <c r="C203" s="102" t="s">
        <v>498</v>
      </c>
      <c r="D203" s="172" t="s">
        <v>446</v>
      </c>
      <c r="E203" s="148" t="s">
        <v>361</v>
      </c>
      <c r="F203" s="75">
        <f>IFERROR(VLOOKUP(N203,'Order Summary'!$I:$AF,MATCH('Order Import'!D203,'Order Summary'!$I$13:$AF$13,0),FALSE),)</f>
        <v>0</v>
      </c>
      <c r="M203" s="102" t="str">
        <f>VLOOKUP(A203,'Order Summary'!$B:$E,4,FALSE)</f>
        <v>BLACK/NEON YELLOW/GREY</v>
      </c>
      <c r="N203" s="75" t="str">
        <f t="shared" si="3"/>
        <v>000150BLACK/NEON YELLOW/GREYV01</v>
      </c>
      <c r="O203" s="75" t="str">
        <f>VLOOKUP(A203,'Order Import'!A:C,3,FALSE)</f>
        <v>BKNWGY</v>
      </c>
    </row>
    <row r="204" spans="1:15">
      <c r="A204" s="171" t="s">
        <v>385</v>
      </c>
      <c r="B204" s="102" t="str">
        <f>VLOOKUP(A204,'Order Summary'!B:G,5,FALSE)</f>
        <v>Precision</v>
      </c>
      <c r="C204" s="102" t="s">
        <v>498</v>
      </c>
      <c r="D204" s="172" t="s">
        <v>447</v>
      </c>
      <c r="E204" s="148" t="s">
        <v>361</v>
      </c>
      <c r="F204" s="75">
        <f>IFERROR(VLOOKUP(N204,'Order Summary'!$I:$AF,MATCH('Order Import'!D204,'Order Summary'!$I$13:$AF$13,0),FALSE),)</f>
        <v>0</v>
      </c>
      <c r="M204" s="102" t="str">
        <f>VLOOKUP(A204,'Order Summary'!$B:$E,4,FALSE)</f>
        <v>BLACK/NEON YELLOW/GREY</v>
      </c>
      <c r="N204" s="75" t="str">
        <f t="shared" si="3"/>
        <v>000150BLACK/NEON YELLOW/GREYV01</v>
      </c>
      <c r="O204" s="75" t="str">
        <f>VLOOKUP(A204,'Order Import'!A:C,3,FALSE)</f>
        <v>BKNWGY</v>
      </c>
    </row>
    <row r="205" spans="1:15">
      <c r="A205" s="171" t="s">
        <v>385</v>
      </c>
      <c r="B205" s="102" t="str">
        <f>VLOOKUP(A205,'Order Summary'!B:G,5,FALSE)</f>
        <v>Precision</v>
      </c>
      <c r="C205" s="102" t="s">
        <v>498</v>
      </c>
      <c r="D205" s="172" t="s">
        <v>448</v>
      </c>
      <c r="E205" s="148" t="s">
        <v>361</v>
      </c>
      <c r="F205" s="75">
        <f>IFERROR(VLOOKUP(N205,'Order Summary'!$I:$AF,MATCH('Order Import'!D205,'Order Summary'!$I$13:$AF$13,0),FALSE),)</f>
        <v>0</v>
      </c>
      <c r="M205" s="102" t="str">
        <f>VLOOKUP(A205,'Order Summary'!$B:$E,4,FALSE)</f>
        <v>BLACK/NEON YELLOW/GREY</v>
      </c>
      <c r="N205" s="75" t="str">
        <f t="shared" si="3"/>
        <v>000150BLACK/NEON YELLOW/GREYV01</v>
      </c>
      <c r="O205" s="75" t="str">
        <f>VLOOKUP(A205,'Order Import'!A:C,3,FALSE)</f>
        <v>BKNWGY</v>
      </c>
    </row>
    <row r="206" spans="1:15">
      <c r="A206" s="171" t="s">
        <v>385</v>
      </c>
      <c r="B206" s="102" t="str">
        <f>VLOOKUP(A206,'Order Summary'!B:G,5,FALSE)</f>
        <v>Precision</v>
      </c>
      <c r="C206" s="102" t="s">
        <v>498</v>
      </c>
      <c r="D206" s="172" t="s">
        <v>449</v>
      </c>
      <c r="E206" s="148" t="s">
        <v>361</v>
      </c>
      <c r="F206" s="75">
        <f>IFERROR(VLOOKUP(N206,'Order Summary'!$I:$AF,MATCH('Order Import'!D206,'Order Summary'!$I$13:$AF$13,0),FALSE),)</f>
        <v>0</v>
      </c>
      <c r="M206" s="102" t="str">
        <f>VLOOKUP(A206,'Order Summary'!$B:$E,4,FALSE)</f>
        <v>BLACK/NEON YELLOW/GREY</v>
      </c>
      <c r="N206" s="75" t="str">
        <f t="shared" si="3"/>
        <v>000150BLACK/NEON YELLOW/GREYV01</v>
      </c>
      <c r="O206" s="75" t="str">
        <f>VLOOKUP(A206,'Order Import'!A:C,3,FALSE)</f>
        <v>BKNWGY</v>
      </c>
    </row>
    <row r="207" spans="1:15">
      <c r="A207" s="171" t="s">
        <v>385</v>
      </c>
      <c r="B207" s="102" t="str">
        <f>VLOOKUP(A207,'Order Summary'!B:G,5,FALSE)</f>
        <v>Precision</v>
      </c>
      <c r="C207" s="102" t="s">
        <v>498</v>
      </c>
      <c r="D207" s="172" t="s">
        <v>450</v>
      </c>
      <c r="E207" s="148" t="s">
        <v>361</v>
      </c>
      <c r="F207" s="75">
        <f>IFERROR(VLOOKUP(N207,'Order Summary'!$I:$AF,MATCH('Order Import'!D207,'Order Summary'!$I$13:$AF$13,0),FALSE),)</f>
        <v>0</v>
      </c>
      <c r="M207" s="102" t="str">
        <f>VLOOKUP(A207,'Order Summary'!$B:$E,4,FALSE)</f>
        <v>BLACK/NEON YELLOW/GREY</v>
      </c>
      <c r="N207" s="75" t="str">
        <f t="shared" si="3"/>
        <v>000150BLACK/NEON YELLOW/GREYV01</v>
      </c>
      <c r="O207" s="75" t="str">
        <f>VLOOKUP(A207,'Order Import'!A:C,3,FALSE)</f>
        <v>BKNWGY</v>
      </c>
    </row>
    <row r="208" spans="1:15">
      <c r="A208" s="171" t="s">
        <v>385</v>
      </c>
      <c r="B208" s="102" t="str">
        <f>VLOOKUP(A208,'Order Summary'!B:G,5,FALSE)</f>
        <v>Precision</v>
      </c>
      <c r="C208" s="102" t="s">
        <v>498</v>
      </c>
      <c r="D208" s="172" t="s">
        <v>451</v>
      </c>
      <c r="E208" s="148" t="s">
        <v>361</v>
      </c>
      <c r="F208" s="75">
        <f>IFERROR(VLOOKUP(N208,'Order Summary'!$I:$AF,MATCH('Order Import'!D208,'Order Summary'!$I$13:$AF$13,0),FALSE),)</f>
        <v>0</v>
      </c>
      <c r="M208" s="102" t="str">
        <f>VLOOKUP(A208,'Order Summary'!$B:$E,4,FALSE)</f>
        <v>BLACK/NEON YELLOW/GREY</v>
      </c>
      <c r="N208" s="75" t="str">
        <f t="shared" si="3"/>
        <v>000150BLACK/NEON YELLOW/GREYV01</v>
      </c>
      <c r="O208" s="75" t="str">
        <f>VLOOKUP(A208,'Order Import'!A:C,3,FALSE)</f>
        <v>BKNWGY</v>
      </c>
    </row>
    <row r="209" spans="1:15">
      <c r="A209" s="171" t="s">
        <v>385</v>
      </c>
      <c r="B209" s="102" t="str">
        <f>VLOOKUP(A209,'Order Summary'!B:G,5,FALSE)</f>
        <v>Precision</v>
      </c>
      <c r="C209" s="102" t="s">
        <v>498</v>
      </c>
      <c r="D209" s="172" t="s">
        <v>452</v>
      </c>
      <c r="E209" s="148" t="s">
        <v>361</v>
      </c>
      <c r="F209" s="75">
        <f>IFERROR(VLOOKUP(N209,'Order Summary'!$I:$AF,MATCH('Order Import'!D209,'Order Summary'!$I$13:$AF$13,0),FALSE),)</f>
        <v>0</v>
      </c>
      <c r="M209" s="102" t="str">
        <f>VLOOKUP(A209,'Order Summary'!$B:$E,4,FALSE)</f>
        <v>BLACK/NEON YELLOW/GREY</v>
      </c>
      <c r="N209" s="75" t="str">
        <f t="shared" si="3"/>
        <v>000150BLACK/NEON YELLOW/GREYV01</v>
      </c>
      <c r="O209" s="75" t="str">
        <f>VLOOKUP(A209,'Order Import'!A:C,3,FALSE)</f>
        <v>BKNWGY</v>
      </c>
    </row>
    <row r="210" spans="1:15">
      <c r="A210" s="171" t="s">
        <v>385</v>
      </c>
      <c r="B210" s="102" t="str">
        <f>VLOOKUP(A210,'Order Summary'!B:G,5,FALSE)</f>
        <v>Precision</v>
      </c>
      <c r="C210" s="102" t="s">
        <v>498</v>
      </c>
      <c r="D210" s="172" t="s">
        <v>453</v>
      </c>
      <c r="E210" s="148" t="s">
        <v>361</v>
      </c>
      <c r="F210" s="75">
        <f>IFERROR(VLOOKUP(N210,'Order Summary'!$I:$AF,MATCH('Order Import'!D210,'Order Summary'!$I$13:$AF$13,0),FALSE),)</f>
        <v>0</v>
      </c>
      <c r="M210" s="102" t="str">
        <f>VLOOKUP(A210,'Order Summary'!$B:$E,4,FALSE)</f>
        <v>BLACK/NEON YELLOW/GREY</v>
      </c>
      <c r="N210" s="75" t="str">
        <f t="shared" si="3"/>
        <v>000150BLACK/NEON YELLOW/GREYV01</v>
      </c>
      <c r="O210" s="75" t="str">
        <f>VLOOKUP(A210,'Order Import'!A:C,3,FALSE)</f>
        <v>BKNWGY</v>
      </c>
    </row>
    <row r="211" spans="1:15">
      <c r="A211" s="171" t="s">
        <v>385</v>
      </c>
      <c r="B211" s="102" t="str">
        <f>VLOOKUP(A211,'Order Summary'!B:G,5,FALSE)</f>
        <v>Precision</v>
      </c>
      <c r="C211" s="102" t="s">
        <v>498</v>
      </c>
      <c r="D211" s="172" t="s">
        <v>454</v>
      </c>
      <c r="E211" s="148" t="s">
        <v>361</v>
      </c>
      <c r="F211" s="75">
        <f>IFERROR(VLOOKUP(N211,'Order Summary'!$I:$AF,MATCH('Order Import'!D211,'Order Summary'!$I$13:$AF$13,0),FALSE),)</f>
        <v>0</v>
      </c>
      <c r="M211" s="102" t="str">
        <f>VLOOKUP(A211,'Order Summary'!$B:$E,4,FALSE)</f>
        <v>BLACK/NEON YELLOW/GREY</v>
      </c>
      <c r="N211" s="75" t="str">
        <f t="shared" si="3"/>
        <v>000150BLACK/NEON YELLOW/GREYV01</v>
      </c>
      <c r="O211" s="75" t="str">
        <f>VLOOKUP(A211,'Order Import'!A:C,3,FALSE)</f>
        <v>BKNWGY</v>
      </c>
    </row>
    <row r="212" spans="1:15">
      <c r="A212" s="171" t="s">
        <v>385</v>
      </c>
      <c r="B212" s="102" t="str">
        <f>VLOOKUP(A212,'Order Summary'!B:G,5,FALSE)</f>
        <v>Precision</v>
      </c>
      <c r="C212" s="102" t="s">
        <v>498</v>
      </c>
      <c r="D212" s="172" t="s">
        <v>455</v>
      </c>
      <c r="E212" s="148" t="s">
        <v>361</v>
      </c>
      <c r="F212" s="75">
        <f>IFERROR(VLOOKUP(N212,'Order Summary'!$I:$AF,MATCH('Order Import'!D212,'Order Summary'!$I$13:$AF$13,0),FALSE),)</f>
        <v>0</v>
      </c>
      <c r="M212" s="102" t="str">
        <f>VLOOKUP(A212,'Order Summary'!$B:$E,4,FALSE)</f>
        <v>BLACK/NEON YELLOW/GREY</v>
      </c>
      <c r="N212" s="75" t="str">
        <f t="shared" si="3"/>
        <v>000150BLACK/NEON YELLOW/GREYV01</v>
      </c>
      <c r="O212" s="75" t="str">
        <f>VLOOKUP(A212,'Order Import'!A:C,3,FALSE)</f>
        <v>BKNWGY</v>
      </c>
    </row>
    <row r="213" spans="1:15">
      <c r="A213" s="171" t="s">
        <v>385</v>
      </c>
      <c r="B213" s="102" t="str">
        <f>VLOOKUP(A213,'Order Summary'!B:G,5,FALSE)</f>
        <v>Precision</v>
      </c>
      <c r="C213" s="102" t="s">
        <v>498</v>
      </c>
      <c r="D213" s="172" t="s">
        <v>456</v>
      </c>
      <c r="E213" s="148" t="s">
        <v>361</v>
      </c>
      <c r="F213" s="75">
        <f>IFERROR(VLOOKUP(N213,'Order Summary'!$I:$AF,MATCH('Order Import'!D213,'Order Summary'!$I$13:$AF$13,0),FALSE),)</f>
        <v>0</v>
      </c>
      <c r="M213" s="102" t="str">
        <f>VLOOKUP(A213,'Order Summary'!$B:$E,4,FALSE)</f>
        <v>BLACK/NEON YELLOW/GREY</v>
      </c>
      <c r="N213" s="75" t="str">
        <f t="shared" si="3"/>
        <v>000150BLACK/NEON YELLOW/GREYV01</v>
      </c>
      <c r="O213" s="75" t="str">
        <f>VLOOKUP(A213,'Order Import'!A:C,3,FALSE)</f>
        <v>BKNWGY</v>
      </c>
    </row>
    <row r="214" spans="1:15">
      <c r="A214" s="171" t="s">
        <v>385</v>
      </c>
      <c r="B214" s="102" t="str">
        <f>VLOOKUP(A214,'Order Summary'!B:G,5,FALSE)</f>
        <v>Precision</v>
      </c>
      <c r="C214" s="102" t="s">
        <v>498</v>
      </c>
      <c r="D214" s="172" t="s">
        <v>457</v>
      </c>
      <c r="E214" s="148" t="s">
        <v>361</v>
      </c>
      <c r="F214" s="75">
        <f>IFERROR(VLOOKUP(N214,'Order Summary'!$I:$AF,MATCH('Order Import'!D214,'Order Summary'!$I$13:$AF$13,0),FALSE),)</f>
        <v>0</v>
      </c>
      <c r="M214" s="102" t="str">
        <f>VLOOKUP(A214,'Order Summary'!$B:$E,4,FALSE)</f>
        <v>BLACK/NEON YELLOW/GREY</v>
      </c>
      <c r="N214" s="75" t="str">
        <f t="shared" si="3"/>
        <v>000150BLACK/NEON YELLOW/GREYV01</v>
      </c>
      <c r="O214" s="75" t="str">
        <f>VLOOKUP(A214,'Order Import'!A:C,3,FALSE)</f>
        <v>BKNWGY</v>
      </c>
    </row>
    <row r="215" spans="1:15">
      <c r="A215" s="171" t="s">
        <v>385</v>
      </c>
      <c r="B215" s="102" t="str">
        <f>VLOOKUP(A215,'Order Summary'!B:G,5,FALSE)</f>
        <v>Precision</v>
      </c>
      <c r="C215" s="102" t="s">
        <v>498</v>
      </c>
      <c r="D215" s="172" t="s">
        <v>458</v>
      </c>
      <c r="E215" s="148" t="s">
        <v>361</v>
      </c>
      <c r="F215" s="75">
        <f>IFERROR(VLOOKUP(N215,'Order Summary'!$I:$AF,MATCH('Order Import'!D215,'Order Summary'!$I$13:$AF$13,0),FALSE),)</f>
        <v>0</v>
      </c>
      <c r="M215" s="102" t="str">
        <f>VLOOKUP(A215,'Order Summary'!$B:$E,4,FALSE)</f>
        <v>BLACK/NEON YELLOW/GREY</v>
      </c>
      <c r="N215" s="75" t="str">
        <f t="shared" si="3"/>
        <v>000150BLACK/NEON YELLOW/GREYV01</v>
      </c>
      <c r="O215" s="75" t="str">
        <f>VLOOKUP(A215,'Order Import'!A:C,3,FALSE)</f>
        <v>BKNWGY</v>
      </c>
    </row>
    <row r="216" spans="1:15">
      <c r="A216" s="171" t="s">
        <v>385</v>
      </c>
      <c r="B216" s="102" t="str">
        <f>VLOOKUP(A216,'Order Summary'!B:G,5,FALSE)</f>
        <v>Precision</v>
      </c>
      <c r="C216" s="102" t="s">
        <v>498</v>
      </c>
      <c r="D216" s="172" t="s">
        <v>459</v>
      </c>
      <c r="E216" s="148" t="s">
        <v>361</v>
      </c>
      <c r="F216" s="75">
        <f>IFERROR(VLOOKUP(N216,'Order Summary'!$I:$AF,MATCH('Order Import'!D216,'Order Summary'!$I$13:$AF$13,0),FALSE),)</f>
        <v>0</v>
      </c>
      <c r="M216" s="102" t="str">
        <f>VLOOKUP(A216,'Order Summary'!$B:$E,4,FALSE)</f>
        <v>BLACK/NEON YELLOW/GREY</v>
      </c>
      <c r="N216" s="75" t="str">
        <f t="shared" si="3"/>
        <v>000150BLACK/NEON YELLOW/GREYV01</v>
      </c>
      <c r="O216" s="75" t="str">
        <f>VLOOKUP(A216,'Order Import'!A:C,3,FALSE)</f>
        <v>BKNWGY</v>
      </c>
    </row>
    <row r="217" spans="1:15">
      <c r="A217" s="171" t="s">
        <v>385</v>
      </c>
      <c r="B217" s="102" t="str">
        <f>VLOOKUP(A217,'Order Summary'!B:G,5,FALSE)</f>
        <v>Precision</v>
      </c>
      <c r="C217" s="102" t="s">
        <v>498</v>
      </c>
      <c r="D217" s="172" t="s">
        <v>460</v>
      </c>
      <c r="E217" s="148" t="s">
        <v>361</v>
      </c>
      <c r="F217" s="75">
        <f>IFERROR(VLOOKUP(N217,'Order Summary'!$I:$AF,MATCH('Order Import'!D217,'Order Summary'!$I$13:$AF$13,0),FALSE),)</f>
        <v>0</v>
      </c>
      <c r="M217" s="102" t="str">
        <f>VLOOKUP(A217,'Order Summary'!$B:$E,4,FALSE)</f>
        <v>BLACK/NEON YELLOW/GREY</v>
      </c>
      <c r="N217" s="75" t="str">
        <f t="shared" si="3"/>
        <v>000150BLACK/NEON YELLOW/GREYV01</v>
      </c>
      <c r="O217" s="75" t="str">
        <f>VLOOKUP(A217,'Order Import'!A:C,3,FALSE)</f>
        <v>BKNWGY</v>
      </c>
    </row>
    <row r="218" spans="1:15">
      <c r="A218" s="171" t="s">
        <v>385</v>
      </c>
      <c r="B218" s="102" t="str">
        <f>VLOOKUP(A218,'Order Summary'!B:G,5,FALSE)</f>
        <v>Precision</v>
      </c>
      <c r="C218" s="102" t="s">
        <v>498</v>
      </c>
      <c r="D218" s="172" t="s">
        <v>461</v>
      </c>
      <c r="E218" s="148" t="s">
        <v>361</v>
      </c>
      <c r="F218" s="75">
        <f>IFERROR(VLOOKUP(N218,'Order Summary'!$I:$AF,MATCH('Order Import'!D218,'Order Summary'!$I$13:$AF$13,0),FALSE),)</f>
        <v>0</v>
      </c>
      <c r="M218" s="102" t="str">
        <f>VLOOKUP(A218,'Order Summary'!$B:$E,4,FALSE)</f>
        <v>BLACK/NEON YELLOW/GREY</v>
      </c>
      <c r="N218" s="75" t="str">
        <f t="shared" si="3"/>
        <v>000150BLACK/NEON YELLOW/GREYV01</v>
      </c>
      <c r="O218" s="75" t="str">
        <f>VLOOKUP(A218,'Order Import'!A:C,3,FALSE)</f>
        <v>BKNWGY</v>
      </c>
    </row>
    <row r="219" spans="1:15">
      <c r="A219" s="171" t="s">
        <v>519</v>
      </c>
      <c r="B219" s="102" t="str">
        <f>VLOOKUP(A219,'Order Summary'!B:G,5,FALSE)</f>
        <v>Precision</v>
      </c>
      <c r="C219" s="102" t="s">
        <v>598</v>
      </c>
      <c r="D219" s="172" t="s">
        <v>441</v>
      </c>
      <c r="E219" s="148" t="s">
        <v>361</v>
      </c>
      <c r="F219" s="75">
        <f>IFERROR(VLOOKUP(N219,'Order Summary'!$I:$AF,MATCH('Order Import'!D219,'Order Summary'!$I$13:$AF$13,0),FALSE),)</f>
        <v>0</v>
      </c>
      <c r="M219" s="102" t="str">
        <f>VLOOKUP(A219,'Order Summary'!$B:$E,4,FALSE)</f>
        <v>BLACK/PINK/TEAL</v>
      </c>
      <c r="N219" s="75" t="str">
        <f t="shared" si="3"/>
        <v>000153BLACK/PINK/TEALV01</v>
      </c>
      <c r="O219" s="75" t="str">
        <f>VLOOKUP(A219,'Order Import'!A:C,3,FALSE)</f>
        <v>BKPKTL</v>
      </c>
    </row>
    <row r="220" spans="1:15">
      <c r="A220" s="171" t="s">
        <v>519</v>
      </c>
      <c r="B220" s="102" t="str">
        <f>VLOOKUP(A220,'Order Summary'!B:G,5,FALSE)</f>
        <v>Precision</v>
      </c>
      <c r="C220" s="102" t="s">
        <v>598</v>
      </c>
      <c r="D220" s="172" t="s">
        <v>442</v>
      </c>
      <c r="E220" s="148" t="s">
        <v>361</v>
      </c>
      <c r="F220" s="75">
        <f>IFERROR(VLOOKUP(N220,'Order Summary'!$I:$AF,MATCH('Order Import'!D220,'Order Summary'!$I$13:$AF$13,0),FALSE),)</f>
        <v>0</v>
      </c>
      <c r="M220" s="102" t="str">
        <f>VLOOKUP(A220,'Order Summary'!$B:$E,4,FALSE)</f>
        <v>BLACK/PINK/TEAL</v>
      </c>
      <c r="N220" s="75" t="str">
        <f t="shared" si="3"/>
        <v>000153BLACK/PINK/TEALV01</v>
      </c>
      <c r="O220" s="75" t="str">
        <f>VLOOKUP(A220,'Order Import'!A:C,3,FALSE)</f>
        <v>BKPKTL</v>
      </c>
    </row>
    <row r="221" spans="1:15">
      <c r="A221" s="171" t="s">
        <v>519</v>
      </c>
      <c r="B221" s="102" t="str">
        <f>VLOOKUP(A221,'Order Summary'!B:G,5,FALSE)</f>
        <v>Precision</v>
      </c>
      <c r="C221" s="102" t="s">
        <v>598</v>
      </c>
      <c r="D221" s="172" t="s">
        <v>443</v>
      </c>
      <c r="E221" s="148" t="s">
        <v>361</v>
      </c>
      <c r="F221" s="75">
        <f>IFERROR(VLOOKUP(N221,'Order Summary'!$I:$AF,MATCH('Order Import'!D221,'Order Summary'!$I$13:$AF$13,0),FALSE),)</f>
        <v>0</v>
      </c>
      <c r="M221" s="102" t="str">
        <f>VLOOKUP(A221,'Order Summary'!$B:$E,4,FALSE)</f>
        <v>BLACK/PINK/TEAL</v>
      </c>
      <c r="N221" s="75" t="str">
        <f t="shared" si="3"/>
        <v>000153BLACK/PINK/TEALV01</v>
      </c>
      <c r="O221" s="75" t="str">
        <f>VLOOKUP(A221,'Order Import'!A:C,3,FALSE)</f>
        <v>BKPKTL</v>
      </c>
    </row>
    <row r="222" spans="1:15">
      <c r="A222" s="171" t="s">
        <v>519</v>
      </c>
      <c r="B222" s="102" t="str">
        <f>VLOOKUP(A222,'Order Summary'!B:G,5,FALSE)</f>
        <v>Precision</v>
      </c>
      <c r="C222" s="102" t="s">
        <v>598</v>
      </c>
      <c r="D222" s="172" t="s">
        <v>444</v>
      </c>
      <c r="E222" s="148" t="s">
        <v>361</v>
      </c>
      <c r="F222" s="75">
        <f>IFERROR(VLOOKUP(N222,'Order Summary'!$I:$AF,MATCH('Order Import'!D222,'Order Summary'!$I$13:$AF$13,0),FALSE),)</f>
        <v>0</v>
      </c>
      <c r="M222" s="102" t="str">
        <f>VLOOKUP(A222,'Order Summary'!$B:$E,4,FALSE)</f>
        <v>BLACK/PINK/TEAL</v>
      </c>
      <c r="N222" s="75" t="str">
        <f t="shared" si="3"/>
        <v>000153BLACK/PINK/TEALV01</v>
      </c>
      <c r="O222" s="75" t="str">
        <f>VLOOKUP(A222,'Order Import'!A:C,3,FALSE)</f>
        <v>BKPKTL</v>
      </c>
    </row>
    <row r="223" spans="1:15">
      <c r="A223" s="171" t="s">
        <v>519</v>
      </c>
      <c r="B223" s="102" t="str">
        <f>VLOOKUP(A223,'Order Summary'!B:G,5,FALSE)</f>
        <v>Precision</v>
      </c>
      <c r="C223" s="102" t="s">
        <v>598</v>
      </c>
      <c r="D223" s="172" t="s">
        <v>445</v>
      </c>
      <c r="E223" s="148" t="s">
        <v>361</v>
      </c>
      <c r="F223" s="75">
        <f>IFERROR(VLOOKUP(N223,'Order Summary'!$I:$AF,MATCH('Order Import'!D223,'Order Summary'!$I$13:$AF$13,0),FALSE),)</f>
        <v>0</v>
      </c>
      <c r="M223" s="102" t="str">
        <f>VLOOKUP(A223,'Order Summary'!$B:$E,4,FALSE)</f>
        <v>BLACK/PINK/TEAL</v>
      </c>
      <c r="N223" s="75" t="str">
        <f t="shared" si="3"/>
        <v>000153BLACK/PINK/TEALV01</v>
      </c>
      <c r="O223" s="75" t="str">
        <f>VLOOKUP(A223,'Order Import'!A:C,3,FALSE)</f>
        <v>BKPKTL</v>
      </c>
    </row>
    <row r="224" spans="1:15">
      <c r="A224" s="171" t="s">
        <v>519</v>
      </c>
      <c r="B224" s="102" t="str">
        <f>VLOOKUP(A224,'Order Summary'!B:G,5,FALSE)</f>
        <v>Precision</v>
      </c>
      <c r="C224" s="102" t="s">
        <v>598</v>
      </c>
      <c r="D224" s="172" t="s">
        <v>446</v>
      </c>
      <c r="E224" s="148" t="s">
        <v>361</v>
      </c>
      <c r="F224" s="75">
        <f>IFERROR(VLOOKUP(N224,'Order Summary'!$I:$AF,MATCH('Order Import'!D224,'Order Summary'!$I$13:$AF$13,0),FALSE),)</f>
        <v>0</v>
      </c>
      <c r="M224" s="102" t="str">
        <f>VLOOKUP(A224,'Order Summary'!$B:$E,4,FALSE)</f>
        <v>BLACK/PINK/TEAL</v>
      </c>
      <c r="N224" s="75" t="str">
        <f t="shared" ref="N224:N263" si="4">CONCATENATE(A224,M224,E224)</f>
        <v>000153BLACK/PINK/TEALV01</v>
      </c>
      <c r="O224" s="75" t="str">
        <f>VLOOKUP(A224,'Order Import'!A:C,3,FALSE)</f>
        <v>BKPKTL</v>
      </c>
    </row>
    <row r="225" spans="1:15">
      <c r="A225" s="171" t="s">
        <v>519</v>
      </c>
      <c r="B225" s="102" t="str">
        <f>VLOOKUP(A225,'Order Summary'!B:G,5,FALSE)</f>
        <v>Precision</v>
      </c>
      <c r="C225" s="102" t="s">
        <v>598</v>
      </c>
      <c r="D225" s="172" t="s">
        <v>447</v>
      </c>
      <c r="E225" s="148" t="s">
        <v>361</v>
      </c>
      <c r="F225" s="75">
        <f>IFERROR(VLOOKUP(N225,'Order Summary'!$I:$AF,MATCH('Order Import'!D225,'Order Summary'!$I$13:$AF$13,0),FALSE),)</f>
        <v>0</v>
      </c>
      <c r="M225" s="102" t="str">
        <f>VLOOKUP(A225,'Order Summary'!$B:$E,4,FALSE)</f>
        <v>BLACK/PINK/TEAL</v>
      </c>
      <c r="N225" s="75" t="str">
        <f t="shared" si="4"/>
        <v>000153BLACK/PINK/TEALV01</v>
      </c>
      <c r="O225" s="75" t="str">
        <f>VLOOKUP(A225,'Order Import'!A:C,3,FALSE)</f>
        <v>BKPKTL</v>
      </c>
    </row>
    <row r="226" spans="1:15">
      <c r="A226" s="171" t="s">
        <v>519</v>
      </c>
      <c r="B226" s="102" t="str">
        <f>VLOOKUP(A226,'Order Summary'!B:G,5,FALSE)</f>
        <v>Precision</v>
      </c>
      <c r="C226" s="102" t="s">
        <v>598</v>
      </c>
      <c r="D226" s="172" t="s">
        <v>448</v>
      </c>
      <c r="E226" s="148" t="s">
        <v>361</v>
      </c>
      <c r="F226" s="75">
        <f>IFERROR(VLOOKUP(N226,'Order Summary'!$I:$AF,MATCH('Order Import'!D226,'Order Summary'!$I$13:$AF$13,0),FALSE),)</f>
        <v>0</v>
      </c>
      <c r="M226" s="102" t="str">
        <f>VLOOKUP(A226,'Order Summary'!$B:$E,4,FALSE)</f>
        <v>BLACK/PINK/TEAL</v>
      </c>
      <c r="N226" s="75" t="str">
        <f t="shared" si="4"/>
        <v>000153BLACK/PINK/TEALV01</v>
      </c>
      <c r="O226" s="75" t="str">
        <f>VLOOKUP(A226,'Order Import'!A:C,3,FALSE)</f>
        <v>BKPKTL</v>
      </c>
    </row>
    <row r="227" spans="1:15">
      <c r="A227" s="171" t="s">
        <v>519</v>
      </c>
      <c r="B227" s="102" t="str">
        <f>VLOOKUP(A227,'Order Summary'!B:G,5,FALSE)</f>
        <v>Precision</v>
      </c>
      <c r="C227" s="102" t="s">
        <v>598</v>
      </c>
      <c r="D227" s="172" t="s">
        <v>449</v>
      </c>
      <c r="E227" s="148" t="s">
        <v>361</v>
      </c>
      <c r="F227" s="75">
        <f>IFERROR(VLOOKUP(N227,'Order Summary'!$I:$AF,MATCH('Order Import'!D227,'Order Summary'!$I$13:$AF$13,0),FALSE),)</f>
        <v>0</v>
      </c>
      <c r="M227" s="102" t="str">
        <f>VLOOKUP(A227,'Order Summary'!$B:$E,4,FALSE)</f>
        <v>BLACK/PINK/TEAL</v>
      </c>
      <c r="N227" s="75" t="str">
        <f t="shared" si="4"/>
        <v>000153BLACK/PINK/TEALV01</v>
      </c>
      <c r="O227" s="75" t="str">
        <f>VLOOKUP(A227,'Order Import'!A:C,3,FALSE)</f>
        <v>BKPKTL</v>
      </c>
    </row>
    <row r="228" spans="1:15">
      <c r="A228" s="171" t="s">
        <v>519</v>
      </c>
      <c r="B228" s="102" t="str">
        <f>VLOOKUP(A228,'Order Summary'!B:G,5,FALSE)</f>
        <v>Precision</v>
      </c>
      <c r="C228" s="102" t="s">
        <v>598</v>
      </c>
      <c r="D228" s="172" t="s">
        <v>450</v>
      </c>
      <c r="E228" s="148" t="s">
        <v>361</v>
      </c>
      <c r="F228" s="75">
        <f>IFERROR(VLOOKUP(N228,'Order Summary'!$I:$AF,MATCH('Order Import'!D228,'Order Summary'!$I$13:$AF$13,0),FALSE),)</f>
        <v>0</v>
      </c>
      <c r="M228" s="102" t="str">
        <f>VLOOKUP(A228,'Order Summary'!$B:$E,4,FALSE)</f>
        <v>BLACK/PINK/TEAL</v>
      </c>
      <c r="N228" s="75" t="str">
        <f t="shared" si="4"/>
        <v>000153BLACK/PINK/TEALV01</v>
      </c>
      <c r="O228" s="75" t="str">
        <f>VLOOKUP(A228,'Order Import'!A:C,3,FALSE)</f>
        <v>BKPKTL</v>
      </c>
    </row>
    <row r="229" spans="1:15">
      <c r="A229" s="171" t="s">
        <v>519</v>
      </c>
      <c r="B229" s="102" t="str">
        <f>VLOOKUP(A229,'Order Summary'!B:G,5,FALSE)</f>
        <v>Precision</v>
      </c>
      <c r="C229" s="102" t="s">
        <v>598</v>
      </c>
      <c r="D229" s="172" t="s">
        <v>451</v>
      </c>
      <c r="E229" s="148" t="s">
        <v>361</v>
      </c>
      <c r="F229" s="75">
        <f>IFERROR(VLOOKUP(N229,'Order Summary'!$I:$AF,MATCH('Order Import'!D229,'Order Summary'!$I$13:$AF$13,0),FALSE),)</f>
        <v>0</v>
      </c>
      <c r="M229" s="102" t="str">
        <f>VLOOKUP(A229,'Order Summary'!$B:$E,4,FALSE)</f>
        <v>BLACK/PINK/TEAL</v>
      </c>
      <c r="N229" s="75" t="str">
        <f t="shared" si="4"/>
        <v>000153BLACK/PINK/TEALV01</v>
      </c>
      <c r="O229" s="75" t="str">
        <f>VLOOKUP(A229,'Order Import'!A:C,3,FALSE)</f>
        <v>BKPKTL</v>
      </c>
    </row>
    <row r="230" spans="1:15">
      <c r="A230" s="171" t="s">
        <v>519</v>
      </c>
      <c r="B230" s="102" t="str">
        <f>VLOOKUP(A230,'Order Summary'!B:G,5,FALSE)</f>
        <v>Precision</v>
      </c>
      <c r="C230" s="102" t="s">
        <v>598</v>
      </c>
      <c r="D230" s="172" t="s">
        <v>452</v>
      </c>
      <c r="E230" s="148" t="s">
        <v>361</v>
      </c>
      <c r="F230" s="75">
        <f>IFERROR(VLOOKUP(N230,'Order Summary'!$I:$AF,MATCH('Order Import'!D230,'Order Summary'!$I$13:$AF$13,0),FALSE),)</f>
        <v>0</v>
      </c>
      <c r="M230" s="102" t="str">
        <f>VLOOKUP(A230,'Order Summary'!$B:$E,4,FALSE)</f>
        <v>BLACK/PINK/TEAL</v>
      </c>
      <c r="N230" s="75" t="str">
        <f t="shared" si="4"/>
        <v>000153BLACK/PINK/TEALV01</v>
      </c>
      <c r="O230" s="75" t="str">
        <f>VLOOKUP(A230,'Order Import'!A:C,3,FALSE)</f>
        <v>BKPKTL</v>
      </c>
    </row>
    <row r="231" spans="1:15">
      <c r="A231" s="171" t="s">
        <v>519</v>
      </c>
      <c r="B231" s="102" t="str">
        <f>VLOOKUP(A231,'Order Summary'!B:G,5,FALSE)</f>
        <v>Precision</v>
      </c>
      <c r="C231" s="102" t="s">
        <v>598</v>
      </c>
      <c r="D231" s="172" t="s">
        <v>453</v>
      </c>
      <c r="E231" s="148" t="s">
        <v>361</v>
      </c>
      <c r="F231" s="75">
        <f>IFERROR(VLOOKUP(N231,'Order Summary'!$I:$AF,MATCH('Order Import'!D231,'Order Summary'!$I$13:$AF$13,0),FALSE),)</f>
        <v>0</v>
      </c>
      <c r="M231" s="102" t="str">
        <f>VLOOKUP(A231,'Order Summary'!$B:$E,4,FALSE)</f>
        <v>BLACK/PINK/TEAL</v>
      </c>
      <c r="N231" s="75" t="str">
        <f t="shared" si="4"/>
        <v>000153BLACK/PINK/TEALV01</v>
      </c>
      <c r="O231" s="75" t="str">
        <f>VLOOKUP(A231,'Order Import'!A:C,3,FALSE)</f>
        <v>BKPKTL</v>
      </c>
    </row>
    <row r="232" spans="1:15">
      <c r="A232" s="171" t="s">
        <v>386</v>
      </c>
      <c r="B232" s="102" t="str">
        <f>VLOOKUP(A232,'Order Summary'!B:G,5,FALSE)</f>
        <v>Precision</v>
      </c>
      <c r="C232" s="102" t="s">
        <v>498</v>
      </c>
      <c r="D232" s="102" t="s">
        <v>468</v>
      </c>
      <c r="E232" s="148" t="s">
        <v>361</v>
      </c>
      <c r="F232" s="75">
        <f>IFERROR(VLOOKUP(N232,'Order Summary'!$I:$AF,MATCH('Order Import'!D232,'Order Summary'!$I$13:$AF$13,0),FALSE),)</f>
        <v>2</v>
      </c>
      <c r="M232" s="102" t="str">
        <f>VLOOKUP(A232,'Order Summary'!$B:$E,4,FALSE)</f>
        <v>BLACK/NEON YELLOW/GREY</v>
      </c>
      <c r="N232" s="75" t="str">
        <f t="shared" si="4"/>
        <v>000151BLACK/NEON YELLOW/GREYV01</v>
      </c>
      <c r="O232" s="75" t="str">
        <f>VLOOKUP(A232,'Order Import'!A:C,3,FALSE)</f>
        <v>BKNWGY</v>
      </c>
    </row>
    <row r="233" spans="1:15">
      <c r="A233" s="171" t="s">
        <v>386</v>
      </c>
      <c r="B233" s="102" t="str">
        <f>VLOOKUP(A233,'Order Summary'!B:G,5,FALSE)</f>
        <v>Precision</v>
      </c>
      <c r="C233" s="102" t="s">
        <v>498</v>
      </c>
      <c r="D233" s="102" t="s">
        <v>440</v>
      </c>
      <c r="E233" s="148" t="s">
        <v>361</v>
      </c>
      <c r="F233" s="75">
        <f>IFERROR(VLOOKUP(N233,'Order Summary'!$I:$AF,MATCH('Order Import'!D233,'Order Summary'!$I$13:$AF$13,0),FALSE),)</f>
        <v>3</v>
      </c>
      <c r="M233" s="102" t="str">
        <f>VLOOKUP(A233,'Order Summary'!$B:$E,4,FALSE)</f>
        <v>BLACK/NEON YELLOW/GREY</v>
      </c>
      <c r="N233" s="75" t="str">
        <f t="shared" si="4"/>
        <v>000151BLACK/NEON YELLOW/GREYV01</v>
      </c>
      <c r="O233" s="75" t="str">
        <f>VLOOKUP(A233,'Order Import'!A:C,3,FALSE)</f>
        <v>BKNWGY</v>
      </c>
    </row>
    <row r="234" spans="1:15">
      <c r="A234" s="171" t="s">
        <v>386</v>
      </c>
      <c r="B234" s="102" t="str">
        <f>VLOOKUP(A234,'Order Summary'!B:G,5,FALSE)</f>
        <v>Precision</v>
      </c>
      <c r="C234" s="102" t="s">
        <v>498</v>
      </c>
      <c r="D234" s="102" t="s">
        <v>441</v>
      </c>
      <c r="E234" s="148" t="s">
        <v>361</v>
      </c>
      <c r="F234" s="75">
        <f>IFERROR(VLOOKUP(N234,'Order Summary'!$I:$AF,MATCH('Order Import'!D234,'Order Summary'!$I$13:$AF$13,0),FALSE),)</f>
        <v>4</v>
      </c>
      <c r="M234" s="102" t="str">
        <f>VLOOKUP(A234,'Order Summary'!$B:$E,4,FALSE)</f>
        <v>BLACK/NEON YELLOW/GREY</v>
      </c>
      <c r="N234" s="75" t="str">
        <f t="shared" si="4"/>
        <v>000151BLACK/NEON YELLOW/GREYV01</v>
      </c>
      <c r="O234" s="75" t="str">
        <f>VLOOKUP(A234,'Order Import'!A:C,3,FALSE)</f>
        <v>BKNWGY</v>
      </c>
    </row>
    <row r="235" spans="1:15">
      <c r="A235" s="171" t="s">
        <v>386</v>
      </c>
      <c r="B235" s="102" t="str">
        <f>VLOOKUP(A235,'Order Summary'!B:G,5,FALSE)</f>
        <v>Precision</v>
      </c>
      <c r="C235" s="102" t="s">
        <v>498</v>
      </c>
      <c r="D235" s="102" t="s">
        <v>443</v>
      </c>
      <c r="E235" s="148" t="s">
        <v>361</v>
      </c>
      <c r="F235" s="75">
        <f>IFERROR(VLOOKUP(N235,'Order Summary'!$I:$AF,MATCH('Order Import'!D235,'Order Summary'!$I$13:$AF$13,0),FALSE),)</f>
        <v>5</v>
      </c>
      <c r="M235" s="102" t="str">
        <f>VLOOKUP(A235,'Order Summary'!$B:$E,4,FALSE)</f>
        <v>BLACK/NEON YELLOW/GREY</v>
      </c>
      <c r="N235" s="75" t="str">
        <f t="shared" si="4"/>
        <v>000151BLACK/NEON YELLOW/GREYV01</v>
      </c>
      <c r="O235" s="75" t="str">
        <f>VLOOKUP(A235,'Order Import'!A:C,3,FALSE)</f>
        <v>BKNWGY</v>
      </c>
    </row>
    <row r="236" spans="1:15">
      <c r="A236" s="171" t="s">
        <v>386</v>
      </c>
      <c r="B236" s="102" t="str">
        <f>VLOOKUP(A236,'Order Summary'!B:G,5,FALSE)</f>
        <v>Precision</v>
      </c>
      <c r="C236" s="102" t="s">
        <v>498</v>
      </c>
      <c r="D236" s="102" t="s">
        <v>445</v>
      </c>
      <c r="E236" s="148" t="s">
        <v>361</v>
      </c>
      <c r="F236" s="75">
        <f>IFERROR(VLOOKUP(N236,'Order Summary'!$I:$AF,MATCH('Order Import'!D236,'Order Summary'!$I$13:$AF$13,0),FALSE),)</f>
        <v>6</v>
      </c>
      <c r="M236" s="102" t="str">
        <f>VLOOKUP(A236,'Order Summary'!$B:$E,4,FALSE)</f>
        <v>BLACK/NEON YELLOW/GREY</v>
      </c>
      <c r="N236" s="75" t="str">
        <f t="shared" si="4"/>
        <v>000151BLACK/NEON YELLOW/GREYV01</v>
      </c>
      <c r="O236" s="75" t="str">
        <f>VLOOKUP(A236,'Order Import'!A:C,3,FALSE)</f>
        <v>BKNWGY</v>
      </c>
    </row>
    <row r="237" spans="1:15">
      <c r="A237" s="171" t="s">
        <v>384</v>
      </c>
      <c r="B237" s="102" t="str">
        <f>VLOOKUP(A237,'Order Summary'!B:G,5,FALSE)</f>
        <v>Standard</v>
      </c>
      <c r="C237" s="102" t="s">
        <v>487</v>
      </c>
      <c r="D237" s="172" t="s">
        <v>441</v>
      </c>
      <c r="E237" s="148" t="s">
        <v>361</v>
      </c>
      <c r="F237" s="75">
        <f>IFERROR(VLOOKUP(N237,'Order Summary'!$I:$AF,MATCH('Order Import'!D237,'Order Summary'!$I$13:$AF$13,0),FALSE),)</f>
        <v>0</v>
      </c>
      <c r="M237" s="102" t="str">
        <f>VLOOKUP(A237,'Order Summary'!$B:$E,4,FALSE)</f>
        <v>RED/BLACK</v>
      </c>
      <c r="N237" s="75" t="str">
        <f t="shared" si="4"/>
        <v>000149RED/BLACKV01</v>
      </c>
      <c r="O237" s="75" t="str">
        <f>VLOOKUP(A237,'Order Import'!A:C,3,FALSE)</f>
        <v>RDBK</v>
      </c>
    </row>
    <row r="238" spans="1:15">
      <c r="A238" s="171" t="s">
        <v>384</v>
      </c>
      <c r="B238" s="102" t="str">
        <f>VLOOKUP(A238,'Order Summary'!B:G,5,FALSE)</f>
        <v>Standard</v>
      </c>
      <c r="C238" s="102" t="s">
        <v>487</v>
      </c>
      <c r="D238" s="172" t="s">
        <v>442</v>
      </c>
      <c r="E238" s="148" t="s">
        <v>361</v>
      </c>
      <c r="F238" s="75">
        <f>IFERROR(VLOOKUP(N238,'Order Summary'!$I:$AF,MATCH('Order Import'!D238,'Order Summary'!$I$13:$AF$13,0),FALSE),)</f>
        <v>0</v>
      </c>
      <c r="M238" s="102" t="str">
        <f>VLOOKUP(A238,'Order Summary'!$B:$E,4,FALSE)</f>
        <v>RED/BLACK</v>
      </c>
      <c r="N238" s="75" t="str">
        <f t="shared" si="4"/>
        <v>000149RED/BLACKV01</v>
      </c>
      <c r="O238" s="75" t="str">
        <f>VLOOKUP(A238,'Order Import'!A:C,3,FALSE)</f>
        <v>RDBK</v>
      </c>
    </row>
    <row r="239" spans="1:15">
      <c r="A239" s="171" t="s">
        <v>384</v>
      </c>
      <c r="B239" s="102" t="str">
        <f>VLOOKUP(A239,'Order Summary'!B:G,5,FALSE)</f>
        <v>Standard</v>
      </c>
      <c r="C239" s="102" t="s">
        <v>487</v>
      </c>
      <c r="D239" s="172" t="s">
        <v>443</v>
      </c>
      <c r="E239" s="148" t="s">
        <v>361</v>
      </c>
      <c r="F239" s="75">
        <f>IFERROR(VLOOKUP(N239,'Order Summary'!$I:$AF,MATCH('Order Import'!D239,'Order Summary'!$I$13:$AF$13,0),FALSE),)</f>
        <v>0</v>
      </c>
      <c r="M239" s="102" t="str">
        <f>VLOOKUP(A239,'Order Summary'!$B:$E,4,FALSE)</f>
        <v>RED/BLACK</v>
      </c>
      <c r="N239" s="75" t="str">
        <f t="shared" si="4"/>
        <v>000149RED/BLACKV01</v>
      </c>
      <c r="O239" s="75" t="str">
        <f>VLOOKUP(A239,'Order Import'!A:C,3,FALSE)</f>
        <v>RDBK</v>
      </c>
    </row>
    <row r="240" spans="1:15">
      <c r="A240" s="171" t="s">
        <v>384</v>
      </c>
      <c r="B240" s="102" t="str">
        <f>VLOOKUP(A240,'Order Summary'!B:G,5,FALSE)</f>
        <v>Standard</v>
      </c>
      <c r="C240" s="102" t="s">
        <v>487</v>
      </c>
      <c r="D240" s="172" t="s">
        <v>444</v>
      </c>
      <c r="E240" s="148" t="s">
        <v>361</v>
      </c>
      <c r="F240" s="75">
        <f>IFERROR(VLOOKUP(N240,'Order Summary'!$I:$AF,MATCH('Order Import'!D240,'Order Summary'!$I$13:$AF$13,0),FALSE),)</f>
        <v>0</v>
      </c>
      <c r="M240" s="102" t="str">
        <f>VLOOKUP(A240,'Order Summary'!$B:$E,4,FALSE)</f>
        <v>RED/BLACK</v>
      </c>
      <c r="N240" s="75" t="str">
        <f t="shared" si="4"/>
        <v>000149RED/BLACKV01</v>
      </c>
      <c r="O240" s="75" t="str">
        <f>VLOOKUP(A240,'Order Import'!A:C,3,FALSE)</f>
        <v>RDBK</v>
      </c>
    </row>
    <row r="241" spans="1:15">
      <c r="A241" s="171" t="s">
        <v>384</v>
      </c>
      <c r="B241" s="102" t="str">
        <f>VLOOKUP(A241,'Order Summary'!B:G,5,FALSE)</f>
        <v>Standard</v>
      </c>
      <c r="C241" s="102" t="s">
        <v>487</v>
      </c>
      <c r="D241" s="172" t="s">
        <v>445</v>
      </c>
      <c r="E241" s="148" t="s">
        <v>361</v>
      </c>
      <c r="F241" s="75">
        <f>IFERROR(VLOOKUP(N241,'Order Summary'!$I:$AF,MATCH('Order Import'!D241,'Order Summary'!$I$13:$AF$13,0),FALSE),)</f>
        <v>0</v>
      </c>
      <c r="M241" s="102" t="str">
        <f>VLOOKUP(A241,'Order Summary'!$B:$E,4,FALSE)</f>
        <v>RED/BLACK</v>
      </c>
      <c r="N241" s="75" t="str">
        <f t="shared" si="4"/>
        <v>000149RED/BLACKV01</v>
      </c>
      <c r="O241" s="75" t="str">
        <f>VLOOKUP(A241,'Order Import'!A:C,3,FALSE)</f>
        <v>RDBK</v>
      </c>
    </row>
    <row r="242" spans="1:15">
      <c r="A242" s="171" t="s">
        <v>384</v>
      </c>
      <c r="B242" s="102" t="str">
        <f>VLOOKUP(A242,'Order Summary'!B:G,5,FALSE)</f>
        <v>Standard</v>
      </c>
      <c r="C242" s="102" t="s">
        <v>487</v>
      </c>
      <c r="D242" s="172" t="s">
        <v>446</v>
      </c>
      <c r="E242" s="148" t="s">
        <v>361</v>
      </c>
      <c r="F242" s="75">
        <f>IFERROR(VLOOKUP(N242,'Order Summary'!$I:$AF,MATCH('Order Import'!D242,'Order Summary'!$I$13:$AF$13,0),FALSE),)</f>
        <v>0</v>
      </c>
      <c r="M242" s="102" t="str">
        <f>VLOOKUP(A242,'Order Summary'!$B:$E,4,FALSE)</f>
        <v>RED/BLACK</v>
      </c>
      <c r="N242" s="75" t="str">
        <f t="shared" si="4"/>
        <v>000149RED/BLACKV01</v>
      </c>
      <c r="O242" s="75" t="str">
        <f>VLOOKUP(A242,'Order Import'!A:C,3,FALSE)</f>
        <v>RDBK</v>
      </c>
    </row>
    <row r="243" spans="1:15">
      <c r="A243" s="171" t="s">
        <v>384</v>
      </c>
      <c r="B243" s="102" t="str">
        <f>VLOOKUP(A243,'Order Summary'!B:G,5,FALSE)</f>
        <v>Standard</v>
      </c>
      <c r="C243" s="102" t="s">
        <v>487</v>
      </c>
      <c r="D243" s="172" t="s">
        <v>447</v>
      </c>
      <c r="E243" s="148" t="s">
        <v>361</v>
      </c>
      <c r="F243" s="75">
        <f>IFERROR(VLOOKUP(N243,'Order Summary'!$I:$AF,MATCH('Order Import'!D243,'Order Summary'!$I$13:$AF$13,0),FALSE),)</f>
        <v>0</v>
      </c>
      <c r="M243" s="102" t="str">
        <f>VLOOKUP(A243,'Order Summary'!$B:$E,4,FALSE)</f>
        <v>RED/BLACK</v>
      </c>
      <c r="N243" s="75" t="str">
        <f t="shared" si="4"/>
        <v>000149RED/BLACKV01</v>
      </c>
      <c r="O243" s="75" t="str">
        <f>VLOOKUP(A243,'Order Import'!A:C,3,FALSE)</f>
        <v>RDBK</v>
      </c>
    </row>
    <row r="244" spans="1:15">
      <c r="A244" s="171" t="s">
        <v>384</v>
      </c>
      <c r="B244" s="102" t="str">
        <f>VLOOKUP(A244,'Order Summary'!B:G,5,FALSE)</f>
        <v>Standard</v>
      </c>
      <c r="C244" s="102" t="s">
        <v>487</v>
      </c>
      <c r="D244" s="172" t="s">
        <v>448</v>
      </c>
      <c r="E244" s="148" t="s">
        <v>361</v>
      </c>
      <c r="F244" s="75">
        <f>IFERROR(VLOOKUP(N244,'Order Summary'!$I:$AF,MATCH('Order Import'!D244,'Order Summary'!$I$13:$AF$13,0),FALSE),)</f>
        <v>0</v>
      </c>
      <c r="M244" s="102" t="str">
        <f>VLOOKUP(A244,'Order Summary'!$B:$E,4,FALSE)</f>
        <v>RED/BLACK</v>
      </c>
      <c r="N244" s="75" t="str">
        <f t="shared" si="4"/>
        <v>000149RED/BLACKV01</v>
      </c>
      <c r="O244" s="75" t="str">
        <f>VLOOKUP(A244,'Order Import'!A:C,3,FALSE)</f>
        <v>RDBK</v>
      </c>
    </row>
    <row r="245" spans="1:15">
      <c r="A245" s="171" t="s">
        <v>384</v>
      </c>
      <c r="B245" s="102" t="str">
        <f>VLOOKUP(A245,'Order Summary'!B:G,5,FALSE)</f>
        <v>Standard</v>
      </c>
      <c r="C245" s="102" t="s">
        <v>487</v>
      </c>
      <c r="D245" s="172" t="s">
        <v>449</v>
      </c>
      <c r="E245" s="148" t="s">
        <v>361</v>
      </c>
      <c r="F245" s="75">
        <f>IFERROR(VLOOKUP(N245,'Order Summary'!$I:$AF,MATCH('Order Import'!D245,'Order Summary'!$I$13:$AF$13,0),FALSE),)</f>
        <v>0</v>
      </c>
      <c r="M245" s="102" t="str">
        <f>VLOOKUP(A245,'Order Summary'!$B:$E,4,FALSE)</f>
        <v>RED/BLACK</v>
      </c>
      <c r="N245" s="75" t="str">
        <f t="shared" si="4"/>
        <v>000149RED/BLACKV01</v>
      </c>
      <c r="O245" s="75" t="str">
        <f>VLOOKUP(A245,'Order Import'!A:C,3,FALSE)</f>
        <v>RDBK</v>
      </c>
    </row>
    <row r="246" spans="1:15">
      <c r="A246" s="171" t="s">
        <v>384</v>
      </c>
      <c r="B246" s="102" t="str">
        <f>VLOOKUP(A246,'Order Summary'!B:G,5,FALSE)</f>
        <v>Standard</v>
      </c>
      <c r="C246" s="102" t="s">
        <v>487</v>
      </c>
      <c r="D246" s="172" t="s">
        <v>450</v>
      </c>
      <c r="E246" s="148" t="s">
        <v>361</v>
      </c>
      <c r="F246" s="75">
        <f>IFERROR(VLOOKUP(N246,'Order Summary'!$I:$AF,MATCH('Order Import'!D246,'Order Summary'!$I$13:$AF$13,0),FALSE),)</f>
        <v>0</v>
      </c>
      <c r="M246" s="102" t="str">
        <f>VLOOKUP(A246,'Order Summary'!$B:$E,4,FALSE)</f>
        <v>RED/BLACK</v>
      </c>
      <c r="N246" s="75" t="str">
        <f t="shared" si="4"/>
        <v>000149RED/BLACKV01</v>
      </c>
      <c r="O246" s="75" t="str">
        <f>VLOOKUP(A246,'Order Import'!A:C,3,FALSE)</f>
        <v>RDBK</v>
      </c>
    </row>
    <row r="247" spans="1:15">
      <c r="A247" s="171" t="s">
        <v>384</v>
      </c>
      <c r="B247" s="102" t="str">
        <f>VLOOKUP(A247,'Order Summary'!B:G,5,FALSE)</f>
        <v>Standard</v>
      </c>
      <c r="C247" s="102" t="s">
        <v>487</v>
      </c>
      <c r="D247" s="172" t="s">
        <v>451</v>
      </c>
      <c r="E247" s="148" t="s">
        <v>361</v>
      </c>
      <c r="F247" s="75">
        <f>IFERROR(VLOOKUP(N247,'Order Summary'!$I:$AF,MATCH('Order Import'!D247,'Order Summary'!$I$13:$AF$13,0),FALSE),)</f>
        <v>0</v>
      </c>
      <c r="M247" s="102" t="str">
        <f>VLOOKUP(A247,'Order Summary'!$B:$E,4,FALSE)</f>
        <v>RED/BLACK</v>
      </c>
      <c r="N247" s="75" t="str">
        <f t="shared" si="4"/>
        <v>000149RED/BLACKV01</v>
      </c>
      <c r="O247" s="75" t="str">
        <f>VLOOKUP(A247,'Order Import'!A:C,3,FALSE)</f>
        <v>RDBK</v>
      </c>
    </row>
    <row r="248" spans="1:15">
      <c r="A248" s="171" t="s">
        <v>384</v>
      </c>
      <c r="B248" s="102" t="str">
        <f>VLOOKUP(A248,'Order Summary'!B:G,5,FALSE)</f>
        <v>Standard</v>
      </c>
      <c r="C248" s="102" t="s">
        <v>487</v>
      </c>
      <c r="D248" s="172" t="s">
        <v>452</v>
      </c>
      <c r="E248" s="148" t="s">
        <v>361</v>
      </c>
      <c r="F248" s="75">
        <f>IFERROR(VLOOKUP(N248,'Order Summary'!$I:$AF,MATCH('Order Import'!D248,'Order Summary'!$I$13:$AF$13,0),FALSE),)</f>
        <v>0</v>
      </c>
      <c r="M248" s="102" t="str">
        <f>VLOOKUP(A248,'Order Summary'!$B:$E,4,FALSE)</f>
        <v>RED/BLACK</v>
      </c>
      <c r="N248" s="75" t="str">
        <f t="shared" si="4"/>
        <v>000149RED/BLACKV01</v>
      </c>
      <c r="O248" s="75" t="str">
        <f>VLOOKUP(A248,'Order Import'!A:C,3,FALSE)</f>
        <v>RDBK</v>
      </c>
    </row>
    <row r="249" spans="1:15">
      <c r="A249" s="171" t="s">
        <v>384</v>
      </c>
      <c r="B249" s="102" t="str">
        <f>VLOOKUP(A249,'Order Summary'!B:G,5,FALSE)</f>
        <v>Standard</v>
      </c>
      <c r="C249" s="102" t="s">
        <v>487</v>
      </c>
      <c r="D249" s="172" t="s">
        <v>453</v>
      </c>
      <c r="E249" s="148" t="s">
        <v>361</v>
      </c>
      <c r="F249" s="75">
        <f>IFERROR(VLOOKUP(N249,'Order Summary'!$I:$AF,MATCH('Order Import'!D249,'Order Summary'!$I$13:$AF$13,0),FALSE),)</f>
        <v>0</v>
      </c>
      <c r="M249" s="102" t="str">
        <f>VLOOKUP(A249,'Order Summary'!$B:$E,4,FALSE)</f>
        <v>RED/BLACK</v>
      </c>
      <c r="N249" s="75" t="str">
        <f t="shared" si="4"/>
        <v>000149RED/BLACKV01</v>
      </c>
      <c r="O249" s="75" t="str">
        <f>VLOOKUP(A249,'Order Import'!A:C,3,FALSE)</f>
        <v>RDBK</v>
      </c>
    </row>
    <row r="250" spans="1:15">
      <c r="A250" s="171" t="s">
        <v>384</v>
      </c>
      <c r="B250" s="102" t="str">
        <f>VLOOKUP(A250,'Order Summary'!B:G,5,FALSE)</f>
        <v>Standard</v>
      </c>
      <c r="C250" s="102" t="s">
        <v>487</v>
      </c>
      <c r="D250" s="172" t="s">
        <v>454</v>
      </c>
      <c r="E250" s="148" t="s">
        <v>361</v>
      </c>
      <c r="F250" s="75">
        <f>IFERROR(VLOOKUP(N250,'Order Summary'!$I:$AF,MATCH('Order Import'!D250,'Order Summary'!$I$13:$AF$13,0),FALSE),)</f>
        <v>0</v>
      </c>
      <c r="M250" s="102" t="str">
        <f>VLOOKUP(A250,'Order Summary'!$B:$E,4,FALSE)</f>
        <v>RED/BLACK</v>
      </c>
      <c r="N250" s="75" t="str">
        <f t="shared" si="4"/>
        <v>000149RED/BLACKV01</v>
      </c>
      <c r="O250" s="75" t="str">
        <f>VLOOKUP(A250,'Order Import'!A:C,3,FALSE)</f>
        <v>RDBK</v>
      </c>
    </row>
    <row r="251" spans="1:15">
      <c r="A251" s="171" t="s">
        <v>384</v>
      </c>
      <c r="B251" s="102" t="str">
        <f>VLOOKUP(A251,'Order Summary'!B:G,5,FALSE)</f>
        <v>Standard</v>
      </c>
      <c r="C251" s="102" t="s">
        <v>487</v>
      </c>
      <c r="D251" s="172" t="s">
        <v>455</v>
      </c>
      <c r="E251" s="148" t="s">
        <v>361</v>
      </c>
      <c r="F251" s="75">
        <f>IFERROR(VLOOKUP(N251,'Order Summary'!$I:$AF,MATCH('Order Import'!D251,'Order Summary'!$I$13:$AF$13,0),FALSE),)</f>
        <v>0</v>
      </c>
      <c r="M251" s="102" t="str">
        <f>VLOOKUP(A251,'Order Summary'!$B:$E,4,FALSE)</f>
        <v>RED/BLACK</v>
      </c>
      <c r="N251" s="75" t="str">
        <f t="shared" si="4"/>
        <v>000149RED/BLACKV01</v>
      </c>
      <c r="O251" s="75" t="str">
        <f>VLOOKUP(A251,'Order Import'!A:C,3,FALSE)</f>
        <v>RDBK</v>
      </c>
    </row>
    <row r="252" spans="1:15">
      <c r="A252" s="171" t="s">
        <v>384</v>
      </c>
      <c r="B252" s="102" t="str">
        <f>VLOOKUP(A252,'Order Summary'!B:G,5,FALSE)</f>
        <v>Standard</v>
      </c>
      <c r="C252" s="102" t="s">
        <v>487</v>
      </c>
      <c r="D252" s="172" t="s">
        <v>456</v>
      </c>
      <c r="E252" s="148" t="s">
        <v>361</v>
      </c>
      <c r="F252" s="75">
        <f>IFERROR(VLOOKUP(N252,'Order Summary'!$I:$AF,MATCH('Order Import'!D252,'Order Summary'!$I$13:$AF$13,0),FALSE),)</f>
        <v>0</v>
      </c>
      <c r="M252" s="102" t="str">
        <f>VLOOKUP(A252,'Order Summary'!$B:$E,4,FALSE)</f>
        <v>RED/BLACK</v>
      </c>
      <c r="N252" s="75" t="str">
        <f t="shared" si="4"/>
        <v>000149RED/BLACKV01</v>
      </c>
      <c r="O252" s="75" t="str">
        <f>VLOOKUP(A252,'Order Import'!A:C,3,FALSE)</f>
        <v>RDBK</v>
      </c>
    </row>
    <row r="253" spans="1:15">
      <c r="A253" s="171" t="s">
        <v>384</v>
      </c>
      <c r="B253" s="102" t="str">
        <f>VLOOKUP(A253,'Order Summary'!B:G,5,FALSE)</f>
        <v>Standard</v>
      </c>
      <c r="C253" s="102" t="s">
        <v>487</v>
      </c>
      <c r="D253" s="172" t="s">
        <v>457</v>
      </c>
      <c r="E253" s="148" t="s">
        <v>361</v>
      </c>
      <c r="F253" s="75">
        <f>IFERROR(VLOOKUP(N253,'Order Summary'!$I:$AF,MATCH('Order Import'!D253,'Order Summary'!$I$13:$AF$13,0),FALSE),)</f>
        <v>0</v>
      </c>
      <c r="M253" s="102" t="str">
        <f>VLOOKUP(A253,'Order Summary'!$B:$E,4,FALSE)</f>
        <v>RED/BLACK</v>
      </c>
      <c r="N253" s="75" t="str">
        <f t="shared" si="4"/>
        <v>000149RED/BLACKV01</v>
      </c>
      <c r="O253" s="75" t="str">
        <f>VLOOKUP(A253,'Order Import'!A:C,3,FALSE)</f>
        <v>RDBK</v>
      </c>
    </row>
    <row r="254" spans="1:15">
      <c r="A254" s="171" t="s">
        <v>384</v>
      </c>
      <c r="B254" s="102" t="str">
        <f>VLOOKUP(A254,'Order Summary'!B:G,5,FALSE)</f>
        <v>Standard</v>
      </c>
      <c r="C254" s="102" t="s">
        <v>487</v>
      </c>
      <c r="D254" s="172" t="s">
        <v>458</v>
      </c>
      <c r="E254" s="148" t="s">
        <v>361</v>
      </c>
      <c r="F254" s="75">
        <f>IFERROR(VLOOKUP(N254,'Order Summary'!$I:$AF,MATCH('Order Import'!D254,'Order Summary'!$I$13:$AF$13,0),FALSE),)</f>
        <v>0</v>
      </c>
      <c r="M254" s="102" t="str">
        <f>VLOOKUP(A254,'Order Summary'!$B:$E,4,FALSE)</f>
        <v>RED/BLACK</v>
      </c>
      <c r="N254" s="75" t="str">
        <f t="shared" si="4"/>
        <v>000149RED/BLACKV01</v>
      </c>
      <c r="O254" s="75" t="str">
        <f>VLOOKUP(A254,'Order Import'!A:C,3,FALSE)</f>
        <v>RDBK</v>
      </c>
    </row>
    <row r="255" spans="1:15">
      <c r="A255" s="171" t="s">
        <v>384</v>
      </c>
      <c r="B255" s="102" t="str">
        <f>VLOOKUP(A255,'Order Summary'!B:G,5,FALSE)</f>
        <v>Standard</v>
      </c>
      <c r="C255" s="102" t="s">
        <v>487</v>
      </c>
      <c r="D255" s="172" t="s">
        <v>459</v>
      </c>
      <c r="E255" s="148" t="s">
        <v>361</v>
      </c>
      <c r="F255" s="75">
        <f>IFERROR(VLOOKUP(N255,'Order Summary'!$I:$AF,MATCH('Order Import'!D255,'Order Summary'!$I$13:$AF$13,0),FALSE),)</f>
        <v>0</v>
      </c>
      <c r="M255" s="102" t="str">
        <f>VLOOKUP(A255,'Order Summary'!$B:$E,4,FALSE)</f>
        <v>RED/BLACK</v>
      </c>
      <c r="N255" s="75" t="str">
        <f t="shared" si="4"/>
        <v>000149RED/BLACKV01</v>
      </c>
      <c r="O255" s="75" t="str">
        <f>VLOOKUP(A255,'Order Import'!A:C,3,FALSE)</f>
        <v>RDBK</v>
      </c>
    </row>
    <row r="256" spans="1:15">
      <c r="A256" s="171" t="s">
        <v>384</v>
      </c>
      <c r="B256" s="102" t="str">
        <f>VLOOKUP(A256,'Order Summary'!B:G,5,FALSE)</f>
        <v>Standard</v>
      </c>
      <c r="C256" s="102" t="s">
        <v>487</v>
      </c>
      <c r="D256" s="172" t="s">
        <v>460</v>
      </c>
      <c r="E256" s="148" t="s">
        <v>361</v>
      </c>
      <c r="F256" s="75">
        <f>IFERROR(VLOOKUP(N256,'Order Summary'!$I:$AF,MATCH('Order Import'!D256,'Order Summary'!$I$13:$AF$13,0),FALSE),)</f>
        <v>0</v>
      </c>
      <c r="M256" s="102" t="str">
        <f>VLOOKUP(A256,'Order Summary'!$B:$E,4,FALSE)</f>
        <v>RED/BLACK</v>
      </c>
      <c r="N256" s="75" t="str">
        <f t="shared" si="4"/>
        <v>000149RED/BLACKV01</v>
      </c>
      <c r="O256" s="75" t="str">
        <f>VLOOKUP(A256,'Order Import'!A:C,3,FALSE)</f>
        <v>RDBK</v>
      </c>
    </row>
    <row r="257" spans="1:15">
      <c r="A257" s="171" t="s">
        <v>384</v>
      </c>
      <c r="B257" s="102" t="str">
        <f>VLOOKUP(A257,'Order Summary'!B:G,5,FALSE)</f>
        <v>Standard</v>
      </c>
      <c r="C257" s="102" t="s">
        <v>487</v>
      </c>
      <c r="D257" s="172" t="s">
        <v>461</v>
      </c>
      <c r="E257" s="148" t="s">
        <v>361</v>
      </c>
      <c r="F257" s="75">
        <f>IFERROR(VLOOKUP(N257,'Order Summary'!$I:$AF,MATCH('Order Import'!D257,'Order Summary'!$I$13:$AF$13,0),FALSE),)</f>
        <v>0</v>
      </c>
      <c r="M257" s="102" t="str">
        <f>VLOOKUP(A257,'Order Summary'!$B:$E,4,FALSE)</f>
        <v>RED/BLACK</v>
      </c>
      <c r="N257" s="75" t="str">
        <f t="shared" si="4"/>
        <v>000149RED/BLACKV01</v>
      </c>
      <c r="O257" s="75" t="str">
        <f>VLOOKUP(A257,'Order Import'!A:C,3,FALSE)</f>
        <v>RDBK</v>
      </c>
    </row>
    <row r="258" spans="1:15">
      <c r="A258" s="171" t="s">
        <v>384</v>
      </c>
      <c r="B258" s="102" t="str">
        <f>VLOOKUP(A258,'Order Summary'!B:G,5,FALSE)</f>
        <v>Standard</v>
      </c>
      <c r="C258" s="102" t="s">
        <v>475</v>
      </c>
      <c r="D258" s="172" t="s">
        <v>441</v>
      </c>
      <c r="E258" s="148" t="s">
        <v>361</v>
      </c>
      <c r="F258" s="75">
        <f>IFERROR(VLOOKUP(N258,'Order Summary'!$I:$AF,MATCH('Order Import'!D258,'Order Summary'!$I$13:$AF$13,0),FALSE),)</f>
        <v>0</v>
      </c>
      <c r="M258" s="102" t="s">
        <v>405</v>
      </c>
      <c r="N258" s="75" t="str">
        <f t="shared" si="4"/>
        <v>000149GREY/ORANGE/BLUEV01</v>
      </c>
      <c r="O258" s="75" t="s">
        <v>475</v>
      </c>
    </row>
    <row r="259" spans="1:15">
      <c r="A259" s="171" t="s">
        <v>384</v>
      </c>
      <c r="B259" s="102" t="str">
        <f>VLOOKUP(A259,'Order Summary'!B:G,5,FALSE)</f>
        <v>Standard</v>
      </c>
      <c r="C259" s="102" t="s">
        <v>475</v>
      </c>
      <c r="D259" s="172" t="s">
        <v>442</v>
      </c>
      <c r="E259" s="148" t="s">
        <v>361</v>
      </c>
      <c r="F259" s="75">
        <f>IFERROR(VLOOKUP(N259,'Order Summary'!$I:$AF,MATCH('Order Import'!D259,'Order Summary'!$I$13:$AF$13,0),FALSE),)</f>
        <v>0</v>
      </c>
      <c r="M259" s="102" t="s">
        <v>405</v>
      </c>
      <c r="N259" s="75" t="str">
        <f t="shared" si="4"/>
        <v>000149GREY/ORANGE/BLUEV01</v>
      </c>
      <c r="O259" s="75" t="s">
        <v>475</v>
      </c>
    </row>
    <row r="260" spans="1:15">
      <c r="A260" s="171" t="s">
        <v>384</v>
      </c>
      <c r="B260" s="102" t="str">
        <f>VLOOKUP(A260,'Order Summary'!B:G,5,FALSE)</f>
        <v>Standard</v>
      </c>
      <c r="C260" s="102" t="s">
        <v>475</v>
      </c>
      <c r="D260" s="172" t="s">
        <v>443</v>
      </c>
      <c r="E260" s="148" t="s">
        <v>361</v>
      </c>
      <c r="F260" s="75">
        <f>IFERROR(VLOOKUP(N260,'Order Summary'!$I:$AF,MATCH('Order Import'!D260,'Order Summary'!$I$13:$AF$13,0),FALSE),)</f>
        <v>0</v>
      </c>
      <c r="M260" s="102" t="s">
        <v>405</v>
      </c>
      <c r="N260" s="75" t="str">
        <f t="shared" si="4"/>
        <v>000149GREY/ORANGE/BLUEV01</v>
      </c>
      <c r="O260" s="75" t="s">
        <v>475</v>
      </c>
    </row>
    <row r="261" spans="1:15">
      <c r="A261" s="171" t="s">
        <v>384</v>
      </c>
      <c r="B261" s="102" t="str">
        <f>VLOOKUP(A261,'Order Summary'!B:G,5,FALSE)</f>
        <v>Standard</v>
      </c>
      <c r="C261" s="102" t="s">
        <v>475</v>
      </c>
      <c r="D261" s="172" t="s">
        <v>444</v>
      </c>
      <c r="E261" s="148" t="s">
        <v>361</v>
      </c>
      <c r="F261" s="75">
        <f>IFERROR(VLOOKUP(N261,'Order Summary'!$I:$AF,MATCH('Order Import'!D261,'Order Summary'!$I$13:$AF$13,0),FALSE),)</f>
        <v>0</v>
      </c>
      <c r="M261" s="102" t="s">
        <v>405</v>
      </c>
      <c r="N261" s="75" t="str">
        <f t="shared" si="4"/>
        <v>000149GREY/ORANGE/BLUEV01</v>
      </c>
      <c r="O261" s="75" t="s">
        <v>475</v>
      </c>
    </row>
    <row r="262" spans="1:15">
      <c r="A262" s="171" t="s">
        <v>384</v>
      </c>
      <c r="B262" s="102" t="str">
        <f>VLOOKUP(A262,'Order Summary'!B:G,5,FALSE)</f>
        <v>Standard</v>
      </c>
      <c r="C262" s="102" t="s">
        <v>475</v>
      </c>
      <c r="D262" s="172" t="s">
        <v>445</v>
      </c>
      <c r="E262" s="148" t="s">
        <v>361</v>
      </c>
      <c r="F262" s="75">
        <f>IFERROR(VLOOKUP(N262,'Order Summary'!$I:$AF,MATCH('Order Import'!D262,'Order Summary'!$I$13:$AF$13,0),FALSE),)</f>
        <v>0</v>
      </c>
      <c r="M262" s="102" t="s">
        <v>405</v>
      </c>
      <c r="N262" s="75" t="str">
        <f t="shared" si="4"/>
        <v>000149GREY/ORANGE/BLUEV01</v>
      </c>
      <c r="O262" s="75" t="s">
        <v>475</v>
      </c>
    </row>
    <row r="263" spans="1:15">
      <c r="A263" s="171" t="s">
        <v>384</v>
      </c>
      <c r="B263" s="102" t="str">
        <f>VLOOKUP(A263,'Order Summary'!B:G,5,FALSE)</f>
        <v>Standard</v>
      </c>
      <c r="C263" s="102" t="s">
        <v>475</v>
      </c>
      <c r="D263" s="172" t="s">
        <v>446</v>
      </c>
      <c r="E263" s="148" t="s">
        <v>361</v>
      </c>
      <c r="F263" s="75">
        <f>IFERROR(VLOOKUP(N263,'Order Summary'!$I:$AF,MATCH('Order Import'!D263,'Order Summary'!$I$13:$AF$13,0),FALSE),)</f>
        <v>0</v>
      </c>
      <c r="M263" s="102" t="s">
        <v>405</v>
      </c>
      <c r="N263" s="75" t="str">
        <f t="shared" si="4"/>
        <v>000149GREY/ORANGE/BLUEV01</v>
      </c>
      <c r="O263" s="75" t="s">
        <v>475</v>
      </c>
    </row>
    <row r="264" spans="1:15">
      <c r="A264" s="171" t="s">
        <v>384</v>
      </c>
      <c r="B264" s="102" t="str">
        <f>VLOOKUP(A264,'Order Summary'!B:G,5,FALSE)</f>
        <v>Standard</v>
      </c>
      <c r="C264" s="102" t="s">
        <v>475</v>
      </c>
      <c r="D264" s="172" t="s">
        <v>447</v>
      </c>
      <c r="E264" s="148" t="s">
        <v>361</v>
      </c>
      <c r="F264" s="75">
        <f>IFERROR(VLOOKUP(N264,'Order Summary'!$I:$AF,MATCH('Order Import'!D264,'Order Summary'!$I$13:$AF$13,0),FALSE),)</f>
        <v>0</v>
      </c>
      <c r="M264" s="102" t="s">
        <v>405</v>
      </c>
      <c r="N264" s="75" t="str">
        <f t="shared" ref="N264:N315" si="5">CONCATENATE(A264,M264,E264)</f>
        <v>000149GREY/ORANGE/BLUEV01</v>
      </c>
      <c r="O264" s="75" t="s">
        <v>475</v>
      </c>
    </row>
    <row r="265" spans="1:15">
      <c r="A265" s="171" t="s">
        <v>384</v>
      </c>
      <c r="B265" s="102" t="str">
        <f>VLOOKUP(A265,'Order Summary'!B:G,5,FALSE)</f>
        <v>Standard</v>
      </c>
      <c r="C265" s="102" t="s">
        <v>475</v>
      </c>
      <c r="D265" s="172" t="s">
        <v>448</v>
      </c>
      <c r="E265" s="148" t="s">
        <v>361</v>
      </c>
      <c r="F265" s="75">
        <f>IFERROR(VLOOKUP(N265,'Order Summary'!$I:$AF,MATCH('Order Import'!D265,'Order Summary'!$I$13:$AF$13,0),FALSE),)</f>
        <v>0</v>
      </c>
      <c r="M265" s="102" t="s">
        <v>405</v>
      </c>
      <c r="N265" s="75" t="str">
        <f t="shared" si="5"/>
        <v>000149GREY/ORANGE/BLUEV01</v>
      </c>
      <c r="O265" s="75" t="s">
        <v>475</v>
      </c>
    </row>
    <row r="266" spans="1:15">
      <c r="A266" s="171" t="s">
        <v>384</v>
      </c>
      <c r="B266" s="102" t="str">
        <f>VLOOKUP(A266,'Order Summary'!B:G,5,FALSE)</f>
        <v>Standard</v>
      </c>
      <c r="C266" s="102" t="s">
        <v>475</v>
      </c>
      <c r="D266" s="172" t="s">
        <v>449</v>
      </c>
      <c r="E266" s="148" t="s">
        <v>361</v>
      </c>
      <c r="F266" s="75">
        <f>IFERROR(VLOOKUP(N266,'Order Summary'!$I:$AF,MATCH('Order Import'!D266,'Order Summary'!$I$13:$AF$13,0),FALSE),)</f>
        <v>0</v>
      </c>
      <c r="M266" s="102" t="s">
        <v>405</v>
      </c>
      <c r="N266" s="75" t="str">
        <f t="shared" si="5"/>
        <v>000149GREY/ORANGE/BLUEV01</v>
      </c>
      <c r="O266" s="75" t="s">
        <v>475</v>
      </c>
    </row>
    <row r="267" spans="1:15">
      <c r="A267" s="171" t="s">
        <v>384</v>
      </c>
      <c r="B267" s="102" t="str">
        <f>VLOOKUP(A267,'Order Summary'!B:G,5,FALSE)</f>
        <v>Standard</v>
      </c>
      <c r="C267" s="102" t="s">
        <v>475</v>
      </c>
      <c r="D267" s="172" t="s">
        <v>450</v>
      </c>
      <c r="E267" s="148" t="s">
        <v>361</v>
      </c>
      <c r="F267" s="75">
        <f>IFERROR(VLOOKUP(N267,'Order Summary'!$I:$AF,MATCH('Order Import'!D267,'Order Summary'!$I$13:$AF$13,0),FALSE),)</f>
        <v>0</v>
      </c>
      <c r="M267" s="102" t="s">
        <v>405</v>
      </c>
      <c r="N267" s="75" t="str">
        <f t="shared" si="5"/>
        <v>000149GREY/ORANGE/BLUEV01</v>
      </c>
      <c r="O267" s="75" t="s">
        <v>475</v>
      </c>
    </row>
    <row r="268" spans="1:15">
      <c r="A268" s="171" t="s">
        <v>384</v>
      </c>
      <c r="B268" s="102" t="str">
        <f>VLOOKUP(A268,'Order Summary'!B:G,5,FALSE)</f>
        <v>Standard</v>
      </c>
      <c r="C268" s="102" t="s">
        <v>475</v>
      </c>
      <c r="D268" s="172" t="s">
        <v>451</v>
      </c>
      <c r="E268" s="148" t="s">
        <v>361</v>
      </c>
      <c r="F268" s="75">
        <f>IFERROR(VLOOKUP(N268,'Order Summary'!$I:$AF,MATCH('Order Import'!D268,'Order Summary'!$I$13:$AF$13,0),FALSE),)</f>
        <v>0</v>
      </c>
      <c r="M268" s="102" t="s">
        <v>405</v>
      </c>
      <c r="N268" s="75" t="str">
        <f t="shared" si="5"/>
        <v>000149GREY/ORANGE/BLUEV01</v>
      </c>
      <c r="O268" s="75" t="s">
        <v>475</v>
      </c>
    </row>
    <row r="269" spans="1:15">
      <c r="A269" s="171" t="s">
        <v>384</v>
      </c>
      <c r="B269" s="102" t="str">
        <f>VLOOKUP(A269,'Order Summary'!B:G,5,FALSE)</f>
        <v>Standard</v>
      </c>
      <c r="C269" s="102" t="s">
        <v>475</v>
      </c>
      <c r="D269" s="172" t="s">
        <v>452</v>
      </c>
      <c r="E269" s="148" t="s">
        <v>361</v>
      </c>
      <c r="F269" s="75">
        <f>IFERROR(VLOOKUP(N269,'Order Summary'!$I:$AF,MATCH('Order Import'!D269,'Order Summary'!$I$13:$AF$13,0),FALSE),)</f>
        <v>0</v>
      </c>
      <c r="M269" s="102" t="s">
        <v>405</v>
      </c>
      <c r="N269" s="75" t="str">
        <f t="shared" si="5"/>
        <v>000149GREY/ORANGE/BLUEV01</v>
      </c>
      <c r="O269" s="75" t="s">
        <v>475</v>
      </c>
    </row>
    <row r="270" spans="1:15">
      <c r="A270" s="171" t="s">
        <v>384</v>
      </c>
      <c r="B270" s="102" t="str">
        <f>VLOOKUP(A270,'Order Summary'!B:G,5,FALSE)</f>
        <v>Standard</v>
      </c>
      <c r="C270" s="102" t="s">
        <v>475</v>
      </c>
      <c r="D270" s="172" t="s">
        <v>453</v>
      </c>
      <c r="E270" s="148" t="s">
        <v>361</v>
      </c>
      <c r="F270" s="75">
        <f>IFERROR(VLOOKUP(N270,'Order Summary'!$I:$AF,MATCH('Order Import'!D270,'Order Summary'!$I$13:$AF$13,0),FALSE),)</f>
        <v>0</v>
      </c>
      <c r="M270" s="102" t="s">
        <v>405</v>
      </c>
      <c r="N270" s="75" t="str">
        <f t="shared" si="5"/>
        <v>000149GREY/ORANGE/BLUEV01</v>
      </c>
      <c r="O270" s="75" t="s">
        <v>475</v>
      </c>
    </row>
    <row r="271" spans="1:15">
      <c r="A271" s="171" t="s">
        <v>384</v>
      </c>
      <c r="B271" s="102" t="str">
        <f>VLOOKUP(A271,'Order Summary'!B:G,5,FALSE)</f>
        <v>Standard</v>
      </c>
      <c r="C271" s="102" t="s">
        <v>475</v>
      </c>
      <c r="D271" s="172" t="s">
        <v>454</v>
      </c>
      <c r="E271" s="148" t="s">
        <v>361</v>
      </c>
      <c r="F271" s="75">
        <f>IFERROR(VLOOKUP(N271,'Order Summary'!$I:$AF,MATCH('Order Import'!D271,'Order Summary'!$I$13:$AF$13,0),FALSE),)</f>
        <v>0</v>
      </c>
      <c r="M271" s="102" t="s">
        <v>405</v>
      </c>
      <c r="N271" s="75" t="str">
        <f t="shared" si="5"/>
        <v>000149GREY/ORANGE/BLUEV01</v>
      </c>
      <c r="O271" s="75" t="s">
        <v>475</v>
      </c>
    </row>
    <row r="272" spans="1:15">
      <c r="A272" s="171" t="s">
        <v>384</v>
      </c>
      <c r="B272" s="102" t="str">
        <f>VLOOKUP(A272,'Order Summary'!B:G,5,FALSE)</f>
        <v>Standard</v>
      </c>
      <c r="C272" s="102" t="s">
        <v>475</v>
      </c>
      <c r="D272" s="172" t="s">
        <v>455</v>
      </c>
      <c r="E272" s="148" t="s">
        <v>361</v>
      </c>
      <c r="F272" s="75">
        <f>IFERROR(VLOOKUP(N272,'Order Summary'!$I:$AF,MATCH('Order Import'!D272,'Order Summary'!$I$13:$AF$13,0),FALSE),)</f>
        <v>0</v>
      </c>
      <c r="M272" s="102" t="s">
        <v>405</v>
      </c>
      <c r="N272" s="75" t="str">
        <f t="shared" si="5"/>
        <v>000149GREY/ORANGE/BLUEV01</v>
      </c>
      <c r="O272" s="75" t="s">
        <v>475</v>
      </c>
    </row>
    <row r="273" spans="1:15">
      <c r="A273" s="171" t="s">
        <v>384</v>
      </c>
      <c r="B273" s="102" t="str">
        <f>VLOOKUP(A273,'Order Summary'!B:G,5,FALSE)</f>
        <v>Standard</v>
      </c>
      <c r="C273" s="102" t="s">
        <v>475</v>
      </c>
      <c r="D273" s="172" t="s">
        <v>456</v>
      </c>
      <c r="E273" s="148" t="s">
        <v>361</v>
      </c>
      <c r="F273" s="75">
        <f>IFERROR(VLOOKUP(N273,'Order Summary'!$I:$AF,MATCH('Order Import'!D273,'Order Summary'!$I$13:$AF$13,0),FALSE),)</f>
        <v>0</v>
      </c>
      <c r="M273" s="102" t="s">
        <v>405</v>
      </c>
      <c r="N273" s="75" t="str">
        <f t="shared" si="5"/>
        <v>000149GREY/ORANGE/BLUEV01</v>
      </c>
      <c r="O273" s="75" t="s">
        <v>475</v>
      </c>
    </row>
    <row r="274" spans="1:15">
      <c r="A274" s="171" t="s">
        <v>384</v>
      </c>
      <c r="B274" s="102" t="str">
        <f>VLOOKUP(A274,'Order Summary'!B:G,5,FALSE)</f>
        <v>Standard</v>
      </c>
      <c r="C274" s="102" t="s">
        <v>475</v>
      </c>
      <c r="D274" s="172" t="s">
        <v>457</v>
      </c>
      <c r="E274" s="148" t="s">
        <v>361</v>
      </c>
      <c r="F274" s="75">
        <f>IFERROR(VLOOKUP(N274,'Order Summary'!$I:$AF,MATCH('Order Import'!D274,'Order Summary'!$I$13:$AF$13,0),FALSE),)</f>
        <v>0</v>
      </c>
      <c r="M274" s="102" t="s">
        <v>405</v>
      </c>
      <c r="N274" s="75" t="str">
        <f t="shared" si="5"/>
        <v>000149GREY/ORANGE/BLUEV01</v>
      </c>
      <c r="O274" s="75" t="s">
        <v>475</v>
      </c>
    </row>
    <row r="275" spans="1:15">
      <c r="A275" s="171" t="s">
        <v>384</v>
      </c>
      <c r="B275" s="102" t="str">
        <f>VLOOKUP(A275,'Order Summary'!B:G,5,FALSE)</f>
        <v>Standard</v>
      </c>
      <c r="C275" s="102" t="s">
        <v>475</v>
      </c>
      <c r="D275" s="172" t="s">
        <v>458</v>
      </c>
      <c r="E275" s="148" t="s">
        <v>361</v>
      </c>
      <c r="F275" s="75">
        <f>IFERROR(VLOOKUP(N275,'Order Summary'!$I:$AF,MATCH('Order Import'!D275,'Order Summary'!$I$13:$AF$13,0),FALSE),)</f>
        <v>0</v>
      </c>
      <c r="M275" s="102" t="s">
        <v>405</v>
      </c>
      <c r="N275" s="75" t="str">
        <f t="shared" si="5"/>
        <v>000149GREY/ORANGE/BLUEV01</v>
      </c>
      <c r="O275" s="75" t="s">
        <v>475</v>
      </c>
    </row>
    <row r="276" spans="1:15">
      <c r="A276" s="171" t="s">
        <v>384</v>
      </c>
      <c r="B276" s="102" t="str">
        <f>VLOOKUP(A276,'Order Summary'!B:G,5,FALSE)</f>
        <v>Standard</v>
      </c>
      <c r="C276" s="102" t="s">
        <v>475</v>
      </c>
      <c r="D276" s="172" t="s">
        <v>459</v>
      </c>
      <c r="E276" s="148" t="s">
        <v>361</v>
      </c>
      <c r="F276" s="75">
        <f>IFERROR(VLOOKUP(N276,'Order Summary'!$I:$AF,MATCH('Order Import'!D276,'Order Summary'!$I$13:$AF$13,0),FALSE),)</f>
        <v>0</v>
      </c>
      <c r="M276" s="102" t="s">
        <v>405</v>
      </c>
      <c r="N276" s="75" t="str">
        <f t="shared" si="5"/>
        <v>000149GREY/ORANGE/BLUEV01</v>
      </c>
      <c r="O276" s="75" t="s">
        <v>475</v>
      </c>
    </row>
    <row r="277" spans="1:15">
      <c r="A277" s="171" t="s">
        <v>384</v>
      </c>
      <c r="B277" s="102" t="str">
        <f>VLOOKUP(A277,'Order Summary'!B:G,5,FALSE)</f>
        <v>Standard</v>
      </c>
      <c r="C277" s="102" t="s">
        <v>475</v>
      </c>
      <c r="D277" s="172" t="s">
        <v>460</v>
      </c>
      <c r="E277" s="148" t="s">
        <v>361</v>
      </c>
      <c r="F277" s="75">
        <f>IFERROR(VLOOKUP(N277,'Order Summary'!$I:$AF,MATCH('Order Import'!D277,'Order Summary'!$I$13:$AF$13,0),FALSE),)</f>
        <v>0</v>
      </c>
      <c r="M277" s="102" t="s">
        <v>405</v>
      </c>
      <c r="N277" s="75" t="str">
        <f t="shared" si="5"/>
        <v>000149GREY/ORANGE/BLUEV01</v>
      </c>
      <c r="O277" s="75" t="s">
        <v>475</v>
      </c>
    </row>
    <row r="278" spans="1:15">
      <c r="A278" s="171" t="s">
        <v>384</v>
      </c>
      <c r="B278" s="102" t="str">
        <f>VLOOKUP(A278,'Order Summary'!B:G,5,FALSE)</f>
        <v>Standard</v>
      </c>
      <c r="C278" s="102" t="s">
        <v>475</v>
      </c>
      <c r="D278" s="172" t="s">
        <v>461</v>
      </c>
      <c r="E278" s="148" t="s">
        <v>361</v>
      </c>
      <c r="F278" s="75">
        <f>IFERROR(VLOOKUP(N278,'Order Summary'!$I:$AF,MATCH('Order Import'!D278,'Order Summary'!$I$13:$AF$13,0),FALSE),)</f>
        <v>0</v>
      </c>
      <c r="M278" s="102" t="s">
        <v>405</v>
      </c>
      <c r="N278" s="75" t="str">
        <f t="shared" si="5"/>
        <v>000149GREY/ORANGE/BLUEV01</v>
      </c>
      <c r="O278" s="75" t="s">
        <v>475</v>
      </c>
    </row>
    <row r="279" spans="1:15">
      <c r="A279" s="171" t="s">
        <v>553</v>
      </c>
      <c r="B279" s="102" t="str">
        <f>VLOOKUP(A279,'Order Summary'!B:G,5,FALSE)</f>
        <v>Medium</v>
      </c>
      <c r="C279" s="102" t="s">
        <v>599</v>
      </c>
      <c r="D279" s="172" t="s">
        <v>447</v>
      </c>
      <c r="E279" s="148" t="s">
        <v>361</v>
      </c>
      <c r="F279" s="75">
        <f>IFERROR(VLOOKUP(N279,'Order Summary'!$I:$AF,MATCH('Order Import'!D279,'Order Summary'!$I$13:$AF$13,0),FALSE),)</f>
        <v>0</v>
      </c>
      <c r="M279" s="102" t="str">
        <f>VLOOKUP(A279,'Order Summary'!$B:$E,4,FALSE)</f>
        <v>BLACK/RED/DARK RED</v>
      </c>
      <c r="N279" s="75" t="str">
        <f t="shared" si="5"/>
        <v>000550BLACK/RED/DARK REDV01</v>
      </c>
      <c r="O279" s="75" t="str">
        <f>VLOOKUP(A279,'Order Import'!A:C,3,FALSE)</f>
        <v>BKRDDR</v>
      </c>
    </row>
    <row r="280" spans="1:15">
      <c r="A280" s="171" t="s">
        <v>553</v>
      </c>
      <c r="B280" s="102" t="str">
        <f>VLOOKUP(A280,'Order Summary'!B:G,5,FALSE)</f>
        <v>Medium</v>
      </c>
      <c r="C280" s="102" t="s">
        <v>599</v>
      </c>
      <c r="D280" s="172" t="s">
        <v>448</v>
      </c>
      <c r="E280" s="148" t="s">
        <v>361</v>
      </c>
      <c r="F280" s="75">
        <f>IFERROR(VLOOKUP(N280,'Order Summary'!$I:$AF,MATCH('Order Import'!D280,'Order Summary'!$I$13:$AF$13,0),FALSE),)</f>
        <v>0</v>
      </c>
      <c r="M280" s="102" t="str">
        <f>VLOOKUP(A280,'Order Summary'!$B:$E,4,FALSE)</f>
        <v>BLACK/RED/DARK RED</v>
      </c>
      <c r="N280" s="75" t="str">
        <f t="shared" si="5"/>
        <v>000550BLACK/RED/DARK REDV01</v>
      </c>
      <c r="O280" s="75" t="str">
        <f>VLOOKUP(A280,'Order Import'!A:C,3,FALSE)</f>
        <v>BKRDDR</v>
      </c>
    </row>
    <row r="281" spans="1:15">
      <c r="A281" s="171" t="s">
        <v>553</v>
      </c>
      <c r="B281" s="102" t="str">
        <f>VLOOKUP(A281,'Order Summary'!B:G,5,FALSE)</f>
        <v>Medium</v>
      </c>
      <c r="C281" s="102" t="s">
        <v>599</v>
      </c>
      <c r="D281" s="172" t="s">
        <v>449</v>
      </c>
      <c r="E281" s="148" t="s">
        <v>361</v>
      </c>
      <c r="F281" s="75">
        <f>IFERROR(VLOOKUP(N281,'Order Summary'!$I:$AF,MATCH('Order Import'!D281,'Order Summary'!$I$13:$AF$13,0),FALSE),)</f>
        <v>0</v>
      </c>
      <c r="M281" s="102" t="str">
        <f>VLOOKUP(A281,'Order Summary'!$B:$E,4,FALSE)</f>
        <v>BLACK/RED/DARK RED</v>
      </c>
      <c r="N281" s="75" t="str">
        <f t="shared" si="5"/>
        <v>000550BLACK/RED/DARK REDV01</v>
      </c>
      <c r="O281" s="75" t="str">
        <f>VLOOKUP(A281,'Order Import'!A:C,3,FALSE)</f>
        <v>BKRDDR</v>
      </c>
    </row>
    <row r="282" spans="1:15">
      <c r="A282" s="171" t="s">
        <v>553</v>
      </c>
      <c r="B282" s="102" t="str">
        <f>VLOOKUP(A282,'Order Summary'!B:G,5,FALSE)</f>
        <v>Medium</v>
      </c>
      <c r="C282" s="102" t="s">
        <v>599</v>
      </c>
      <c r="D282" s="172" t="s">
        <v>450</v>
      </c>
      <c r="E282" s="148" t="s">
        <v>361</v>
      </c>
      <c r="F282" s="75">
        <f>IFERROR(VLOOKUP(N282,'Order Summary'!$I:$AF,MATCH('Order Import'!D282,'Order Summary'!$I$13:$AF$13,0),FALSE),)</f>
        <v>0</v>
      </c>
      <c r="M282" s="102" t="str">
        <f>VLOOKUP(A282,'Order Summary'!$B:$E,4,FALSE)</f>
        <v>BLACK/RED/DARK RED</v>
      </c>
      <c r="N282" s="75" t="str">
        <f t="shared" si="5"/>
        <v>000550BLACK/RED/DARK REDV01</v>
      </c>
      <c r="O282" s="75" t="str">
        <f>VLOOKUP(A282,'Order Import'!A:C,3,FALSE)</f>
        <v>BKRDDR</v>
      </c>
    </row>
    <row r="283" spans="1:15">
      <c r="A283" s="171" t="s">
        <v>553</v>
      </c>
      <c r="B283" s="102" t="str">
        <f>VLOOKUP(A283,'Order Summary'!B:G,5,FALSE)</f>
        <v>Medium</v>
      </c>
      <c r="C283" s="102" t="s">
        <v>599</v>
      </c>
      <c r="D283" s="172" t="s">
        <v>451</v>
      </c>
      <c r="E283" s="148" t="s">
        <v>361</v>
      </c>
      <c r="F283" s="75">
        <f>IFERROR(VLOOKUP(N283,'Order Summary'!$I:$AF,MATCH('Order Import'!D283,'Order Summary'!$I$13:$AF$13,0),FALSE),)</f>
        <v>0</v>
      </c>
      <c r="M283" s="102" t="str">
        <f>VLOOKUP(A283,'Order Summary'!$B:$E,4,FALSE)</f>
        <v>BLACK/RED/DARK RED</v>
      </c>
      <c r="N283" s="75" t="str">
        <f t="shared" si="5"/>
        <v>000550BLACK/RED/DARK REDV01</v>
      </c>
      <c r="O283" s="75" t="str">
        <f>VLOOKUP(A283,'Order Import'!A:C,3,FALSE)</f>
        <v>BKRDDR</v>
      </c>
    </row>
    <row r="284" spans="1:15">
      <c r="A284" s="171" t="s">
        <v>553</v>
      </c>
      <c r="B284" s="102" t="str">
        <f>VLOOKUP(A284,'Order Summary'!B:G,5,FALSE)</f>
        <v>Medium</v>
      </c>
      <c r="C284" s="102" t="s">
        <v>599</v>
      </c>
      <c r="D284" s="172" t="s">
        <v>452</v>
      </c>
      <c r="E284" s="148" t="s">
        <v>361</v>
      </c>
      <c r="F284" s="75">
        <f>IFERROR(VLOOKUP(N284,'Order Summary'!$I:$AF,MATCH('Order Import'!D284,'Order Summary'!$I$13:$AF$13,0),FALSE),)</f>
        <v>0</v>
      </c>
      <c r="M284" s="102" t="str">
        <f>VLOOKUP(A284,'Order Summary'!$B:$E,4,FALSE)</f>
        <v>BLACK/RED/DARK RED</v>
      </c>
      <c r="N284" s="75" t="str">
        <f t="shared" si="5"/>
        <v>000550BLACK/RED/DARK REDV01</v>
      </c>
      <c r="O284" s="75" t="str">
        <f>VLOOKUP(A284,'Order Import'!A:C,3,FALSE)</f>
        <v>BKRDDR</v>
      </c>
    </row>
    <row r="285" spans="1:15">
      <c r="A285" s="171" t="s">
        <v>553</v>
      </c>
      <c r="B285" s="102" t="str">
        <f>VLOOKUP(A285,'Order Summary'!B:G,5,FALSE)</f>
        <v>Medium</v>
      </c>
      <c r="C285" s="102" t="s">
        <v>599</v>
      </c>
      <c r="D285" s="172" t="s">
        <v>453</v>
      </c>
      <c r="E285" s="148" t="s">
        <v>361</v>
      </c>
      <c r="F285" s="75">
        <f>IFERROR(VLOOKUP(N285,'Order Summary'!$I:$AF,MATCH('Order Import'!D285,'Order Summary'!$I$13:$AF$13,0),FALSE),)</f>
        <v>0</v>
      </c>
      <c r="M285" s="102" t="str">
        <f>VLOOKUP(A285,'Order Summary'!$B:$E,4,FALSE)</f>
        <v>BLACK/RED/DARK RED</v>
      </c>
      <c r="N285" s="75" t="str">
        <f t="shared" si="5"/>
        <v>000550BLACK/RED/DARK REDV01</v>
      </c>
      <c r="O285" s="75" t="str">
        <f>VLOOKUP(A285,'Order Import'!A:C,3,FALSE)</f>
        <v>BKRDDR</v>
      </c>
    </row>
    <row r="286" spans="1:15">
      <c r="A286" s="171" t="s">
        <v>553</v>
      </c>
      <c r="B286" s="102" t="str">
        <f>VLOOKUP(A286,'Order Summary'!B:G,5,FALSE)</f>
        <v>Medium</v>
      </c>
      <c r="C286" s="102" t="s">
        <v>599</v>
      </c>
      <c r="D286" s="172" t="s">
        <v>454</v>
      </c>
      <c r="E286" s="148" t="s">
        <v>361</v>
      </c>
      <c r="F286" s="75">
        <f>IFERROR(VLOOKUP(N286,'Order Summary'!$I:$AF,MATCH('Order Import'!D286,'Order Summary'!$I$13:$AF$13,0),FALSE),)</f>
        <v>0</v>
      </c>
      <c r="M286" s="102" t="str">
        <f>VLOOKUP(A286,'Order Summary'!$B:$E,4,FALSE)</f>
        <v>BLACK/RED/DARK RED</v>
      </c>
      <c r="N286" s="75" t="str">
        <f t="shared" si="5"/>
        <v>000550BLACK/RED/DARK REDV01</v>
      </c>
      <c r="O286" s="75" t="str">
        <f>VLOOKUP(A286,'Order Import'!A:C,3,FALSE)</f>
        <v>BKRDDR</v>
      </c>
    </row>
    <row r="287" spans="1:15">
      <c r="A287" s="171" t="s">
        <v>553</v>
      </c>
      <c r="B287" s="102" t="str">
        <f>VLOOKUP(A287,'Order Summary'!B:G,5,FALSE)</f>
        <v>Medium</v>
      </c>
      <c r="C287" s="102" t="s">
        <v>599</v>
      </c>
      <c r="D287" s="172" t="s">
        <v>455</v>
      </c>
      <c r="E287" s="148" t="s">
        <v>361</v>
      </c>
      <c r="F287" s="75">
        <f>IFERROR(VLOOKUP(N287,'Order Summary'!$I:$AF,MATCH('Order Import'!D287,'Order Summary'!$I$13:$AF$13,0),FALSE),)</f>
        <v>0</v>
      </c>
      <c r="M287" s="102" t="str">
        <f>VLOOKUP(A287,'Order Summary'!$B:$E,4,FALSE)</f>
        <v>BLACK/RED/DARK RED</v>
      </c>
      <c r="N287" s="75" t="str">
        <f t="shared" si="5"/>
        <v>000550BLACK/RED/DARK REDV01</v>
      </c>
      <c r="O287" s="75" t="str">
        <f>VLOOKUP(A287,'Order Import'!A:C,3,FALSE)</f>
        <v>BKRDDR</v>
      </c>
    </row>
    <row r="288" spans="1:15">
      <c r="A288" s="171" t="s">
        <v>553</v>
      </c>
      <c r="B288" s="102" t="str">
        <f>VLOOKUP(A288,'Order Summary'!B:G,5,FALSE)</f>
        <v>Medium</v>
      </c>
      <c r="C288" s="102" t="s">
        <v>599</v>
      </c>
      <c r="D288" s="172" t="s">
        <v>456</v>
      </c>
      <c r="E288" s="148" t="s">
        <v>361</v>
      </c>
      <c r="F288" s="75">
        <f>IFERROR(VLOOKUP(N288,'Order Summary'!$I:$AF,MATCH('Order Import'!D288,'Order Summary'!$I$13:$AF$13,0),FALSE),)</f>
        <v>0</v>
      </c>
      <c r="M288" s="102" t="str">
        <f>VLOOKUP(A288,'Order Summary'!$B:$E,4,FALSE)</f>
        <v>BLACK/RED/DARK RED</v>
      </c>
      <c r="N288" s="75" t="str">
        <f t="shared" si="5"/>
        <v>000550BLACK/RED/DARK REDV01</v>
      </c>
      <c r="O288" s="75" t="str">
        <f>VLOOKUP(A288,'Order Import'!A:C,3,FALSE)</f>
        <v>BKRDDR</v>
      </c>
    </row>
    <row r="289" spans="1:15">
      <c r="A289" s="171" t="s">
        <v>553</v>
      </c>
      <c r="B289" s="102" t="str">
        <f>VLOOKUP(A289,'Order Summary'!B:G,5,FALSE)</f>
        <v>Medium</v>
      </c>
      <c r="C289" s="102" t="s">
        <v>599</v>
      </c>
      <c r="D289" s="172" t="s">
        <v>457</v>
      </c>
      <c r="E289" s="148" t="s">
        <v>361</v>
      </c>
      <c r="F289" s="75">
        <f>IFERROR(VLOOKUP(N289,'Order Summary'!$I:$AF,MATCH('Order Import'!D289,'Order Summary'!$I$13:$AF$13,0),FALSE),)</f>
        <v>0</v>
      </c>
      <c r="M289" s="102" t="str">
        <f>VLOOKUP(A289,'Order Summary'!$B:$E,4,FALSE)</f>
        <v>BLACK/RED/DARK RED</v>
      </c>
      <c r="N289" s="75" t="str">
        <f t="shared" si="5"/>
        <v>000550BLACK/RED/DARK REDV01</v>
      </c>
      <c r="O289" s="75" t="str">
        <f>VLOOKUP(A289,'Order Import'!A:C,3,FALSE)</f>
        <v>BKRDDR</v>
      </c>
    </row>
    <row r="290" spans="1:15">
      <c r="A290" s="171" t="s">
        <v>553</v>
      </c>
      <c r="B290" s="102" t="str">
        <f>VLOOKUP(A290,'Order Summary'!B:G,5,FALSE)</f>
        <v>Medium</v>
      </c>
      <c r="C290" s="102" t="s">
        <v>599</v>
      </c>
      <c r="D290" s="172" t="s">
        <v>458</v>
      </c>
      <c r="E290" s="148" t="s">
        <v>361</v>
      </c>
      <c r="F290" s="75">
        <f>IFERROR(VLOOKUP(N290,'Order Summary'!$I:$AF,MATCH('Order Import'!D290,'Order Summary'!$I$13:$AF$13,0),FALSE),)</f>
        <v>0</v>
      </c>
      <c r="M290" s="102" t="str">
        <f>VLOOKUP(A290,'Order Summary'!$B:$E,4,FALSE)</f>
        <v>BLACK/RED/DARK RED</v>
      </c>
      <c r="N290" s="75" t="str">
        <f t="shared" si="5"/>
        <v>000550BLACK/RED/DARK REDV01</v>
      </c>
      <c r="O290" s="75" t="str">
        <f>VLOOKUP(A290,'Order Import'!A:C,3,FALSE)</f>
        <v>BKRDDR</v>
      </c>
    </row>
    <row r="291" spans="1:15">
      <c r="A291" s="171" t="s">
        <v>553</v>
      </c>
      <c r="B291" s="102" t="str">
        <f>VLOOKUP(A291,'Order Summary'!B:G,5,FALSE)</f>
        <v>Medium</v>
      </c>
      <c r="C291" s="102" t="s">
        <v>599</v>
      </c>
      <c r="D291" s="172" t="s">
        <v>459</v>
      </c>
      <c r="E291" s="148" t="s">
        <v>361</v>
      </c>
      <c r="F291" s="75">
        <f>IFERROR(VLOOKUP(N291,'Order Summary'!$I:$AF,MATCH('Order Import'!D291,'Order Summary'!$I$13:$AF$13,0),FALSE),)</f>
        <v>0</v>
      </c>
      <c r="M291" s="102" t="str">
        <f>VLOOKUP(A291,'Order Summary'!$B:$E,4,FALSE)</f>
        <v>BLACK/RED/DARK RED</v>
      </c>
      <c r="N291" s="75" t="str">
        <f t="shared" si="5"/>
        <v>000550BLACK/RED/DARK REDV01</v>
      </c>
      <c r="O291" s="75" t="str">
        <f>VLOOKUP(A291,'Order Import'!A:C,3,FALSE)</f>
        <v>BKRDDR</v>
      </c>
    </row>
    <row r="292" spans="1:15">
      <c r="A292" s="171" t="s">
        <v>553</v>
      </c>
      <c r="B292" s="102" t="str">
        <f>VLOOKUP(A292,'Order Summary'!B:G,5,FALSE)</f>
        <v>Medium</v>
      </c>
      <c r="C292" s="102" t="s">
        <v>599</v>
      </c>
      <c r="D292" s="172" t="s">
        <v>460</v>
      </c>
      <c r="E292" s="148" t="s">
        <v>361</v>
      </c>
      <c r="F292" s="75">
        <f>IFERROR(VLOOKUP(N292,'Order Summary'!$I:$AF,MATCH('Order Import'!D292,'Order Summary'!$I$13:$AF$13,0),FALSE),)</f>
        <v>0</v>
      </c>
      <c r="M292" s="102" t="str">
        <f>VLOOKUP(A292,'Order Summary'!$B:$E,4,FALSE)</f>
        <v>BLACK/RED/DARK RED</v>
      </c>
      <c r="N292" s="75" t="str">
        <f t="shared" si="5"/>
        <v>000550BLACK/RED/DARK REDV01</v>
      </c>
      <c r="O292" s="75" t="str">
        <f>VLOOKUP(A292,'Order Import'!A:C,3,FALSE)</f>
        <v>BKRDDR</v>
      </c>
    </row>
    <row r="293" spans="1:15">
      <c r="A293" s="171" t="s">
        <v>553</v>
      </c>
      <c r="B293" s="102" t="str">
        <f>VLOOKUP(A293,'Order Summary'!B:G,5,FALSE)</f>
        <v>Medium</v>
      </c>
      <c r="C293" s="102" t="s">
        <v>599</v>
      </c>
      <c r="D293" s="172" t="s">
        <v>461</v>
      </c>
      <c r="E293" s="148" t="s">
        <v>361</v>
      </c>
      <c r="F293" s="75">
        <f>IFERROR(VLOOKUP(N293,'Order Summary'!$I:$AF,MATCH('Order Import'!D293,'Order Summary'!$I$13:$AF$13,0),FALSE),)</f>
        <v>0</v>
      </c>
      <c r="M293" s="102" t="str">
        <f>VLOOKUP(A293,'Order Summary'!$B:$E,4,FALSE)</f>
        <v>BLACK/RED/DARK RED</v>
      </c>
      <c r="N293" s="75" t="str">
        <f t="shared" si="5"/>
        <v>000550BLACK/RED/DARK REDV01</v>
      </c>
      <c r="O293" s="75" t="str">
        <f>VLOOKUP(A293,'Order Import'!A:C,3,FALSE)</f>
        <v>BKRDDR</v>
      </c>
    </row>
    <row r="294" spans="1:15">
      <c r="A294" s="171" t="s">
        <v>553</v>
      </c>
      <c r="B294" s="102" t="str">
        <f>VLOOKUP(A294,'Order Summary'!B:G,5,FALSE)</f>
        <v>Medium</v>
      </c>
      <c r="C294" s="102" t="s">
        <v>600</v>
      </c>
      <c r="D294" s="172" t="s">
        <v>447</v>
      </c>
      <c r="E294" s="148" t="s">
        <v>361</v>
      </c>
      <c r="F294" s="75">
        <f>IFERROR(VLOOKUP(N294,'Order Summary'!$I:$AF,MATCH('Order Import'!D294,'Order Summary'!$I$13:$AF$13,0),FALSE),)</f>
        <v>0</v>
      </c>
      <c r="M294" s="102" t="s">
        <v>529</v>
      </c>
      <c r="N294" s="75" t="str">
        <f t="shared" si="5"/>
        <v>000550BLUE/DARK BLUE/BLACKV01</v>
      </c>
      <c r="O294" s="75" t="s">
        <v>600</v>
      </c>
    </row>
    <row r="295" spans="1:15">
      <c r="A295" s="171" t="s">
        <v>553</v>
      </c>
      <c r="B295" s="102" t="str">
        <f>VLOOKUP(A295,'Order Summary'!B:G,5,FALSE)</f>
        <v>Medium</v>
      </c>
      <c r="C295" s="102" t="s">
        <v>600</v>
      </c>
      <c r="D295" s="172" t="s">
        <v>448</v>
      </c>
      <c r="E295" s="148" t="s">
        <v>361</v>
      </c>
      <c r="F295" s="75">
        <f>IFERROR(VLOOKUP(N295,'Order Summary'!$I:$AF,MATCH('Order Import'!D295,'Order Summary'!$I$13:$AF$13,0),FALSE),)</f>
        <v>0</v>
      </c>
      <c r="M295" s="102" t="s">
        <v>529</v>
      </c>
      <c r="N295" s="75" t="str">
        <f t="shared" si="5"/>
        <v>000550BLUE/DARK BLUE/BLACKV01</v>
      </c>
      <c r="O295" s="75" t="s">
        <v>600</v>
      </c>
    </row>
    <row r="296" spans="1:15">
      <c r="A296" s="171" t="s">
        <v>553</v>
      </c>
      <c r="B296" s="102" t="str">
        <f>VLOOKUP(A296,'Order Summary'!B:G,5,FALSE)</f>
        <v>Medium</v>
      </c>
      <c r="C296" s="102" t="s">
        <v>600</v>
      </c>
      <c r="D296" s="172" t="s">
        <v>449</v>
      </c>
      <c r="E296" s="148" t="s">
        <v>361</v>
      </c>
      <c r="F296" s="75">
        <f>IFERROR(VLOOKUP(N296,'Order Summary'!$I:$AF,MATCH('Order Import'!D296,'Order Summary'!$I$13:$AF$13,0),FALSE),)</f>
        <v>0</v>
      </c>
      <c r="M296" s="102" t="s">
        <v>529</v>
      </c>
      <c r="N296" s="75" t="str">
        <f t="shared" si="5"/>
        <v>000550BLUE/DARK BLUE/BLACKV01</v>
      </c>
      <c r="O296" s="75" t="s">
        <v>600</v>
      </c>
    </row>
    <row r="297" spans="1:15">
      <c r="A297" s="171" t="s">
        <v>553</v>
      </c>
      <c r="B297" s="102" t="str">
        <f>VLOOKUP(A297,'Order Summary'!B:G,5,FALSE)</f>
        <v>Medium</v>
      </c>
      <c r="C297" s="102" t="s">
        <v>600</v>
      </c>
      <c r="D297" s="172" t="s">
        <v>450</v>
      </c>
      <c r="E297" s="148" t="s">
        <v>361</v>
      </c>
      <c r="F297" s="75">
        <f>IFERROR(VLOOKUP(N297,'Order Summary'!$I:$AF,MATCH('Order Import'!D297,'Order Summary'!$I$13:$AF$13,0),FALSE),)</f>
        <v>0</v>
      </c>
      <c r="M297" s="102" t="s">
        <v>529</v>
      </c>
      <c r="N297" s="75" t="str">
        <f t="shared" si="5"/>
        <v>000550BLUE/DARK BLUE/BLACKV01</v>
      </c>
      <c r="O297" s="75" t="s">
        <v>600</v>
      </c>
    </row>
    <row r="298" spans="1:15">
      <c r="A298" s="171" t="s">
        <v>553</v>
      </c>
      <c r="B298" s="102" t="str">
        <f>VLOOKUP(A298,'Order Summary'!B:G,5,FALSE)</f>
        <v>Medium</v>
      </c>
      <c r="C298" s="102" t="s">
        <v>600</v>
      </c>
      <c r="D298" s="172" t="s">
        <v>451</v>
      </c>
      <c r="E298" s="148" t="s">
        <v>361</v>
      </c>
      <c r="F298" s="75">
        <f>IFERROR(VLOOKUP(N298,'Order Summary'!$I:$AF,MATCH('Order Import'!D298,'Order Summary'!$I$13:$AF$13,0),FALSE),)</f>
        <v>0</v>
      </c>
      <c r="M298" s="102" t="s">
        <v>529</v>
      </c>
      <c r="N298" s="75" t="str">
        <f t="shared" si="5"/>
        <v>000550BLUE/DARK BLUE/BLACKV01</v>
      </c>
      <c r="O298" s="75" t="s">
        <v>600</v>
      </c>
    </row>
    <row r="299" spans="1:15">
      <c r="A299" s="171" t="s">
        <v>553</v>
      </c>
      <c r="B299" s="102" t="str">
        <f>VLOOKUP(A299,'Order Summary'!B:G,5,FALSE)</f>
        <v>Medium</v>
      </c>
      <c r="C299" s="102" t="s">
        <v>600</v>
      </c>
      <c r="D299" s="172" t="s">
        <v>452</v>
      </c>
      <c r="E299" s="148" t="s">
        <v>361</v>
      </c>
      <c r="F299" s="75">
        <f>IFERROR(VLOOKUP(N299,'Order Summary'!$I:$AF,MATCH('Order Import'!D299,'Order Summary'!$I$13:$AF$13,0),FALSE),)</f>
        <v>0</v>
      </c>
      <c r="M299" s="102" t="s">
        <v>529</v>
      </c>
      <c r="N299" s="75" t="str">
        <f t="shared" si="5"/>
        <v>000550BLUE/DARK BLUE/BLACKV01</v>
      </c>
      <c r="O299" s="75" t="s">
        <v>600</v>
      </c>
    </row>
    <row r="300" spans="1:15">
      <c r="A300" s="171" t="s">
        <v>553</v>
      </c>
      <c r="B300" s="102" t="str">
        <f>VLOOKUP(A300,'Order Summary'!B:G,5,FALSE)</f>
        <v>Medium</v>
      </c>
      <c r="C300" s="102" t="s">
        <v>600</v>
      </c>
      <c r="D300" s="172" t="s">
        <v>453</v>
      </c>
      <c r="E300" s="148" t="s">
        <v>361</v>
      </c>
      <c r="F300" s="75">
        <f>IFERROR(VLOOKUP(N300,'Order Summary'!$I:$AF,MATCH('Order Import'!D300,'Order Summary'!$I$13:$AF$13,0),FALSE),)</f>
        <v>0</v>
      </c>
      <c r="M300" s="102" t="s">
        <v>529</v>
      </c>
      <c r="N300" s="75" t="str">
        <f t="shared" si="5"/>
        <v>000550BLUE/DARK BLUE/BLACKV01</v>
      </c>
      <c r="O300" s="75" t="s">
        <v>600</v>
      </c>
    </row>
    <row r="301" spans="1:15">
      <c r="A301" s="171" t="s">
        <v>553</v>
      </c>
      <c r="B301" s="102" t="str">
        <f>VLOOKUP(A301,'Order Summary'!B:G,5,FALSE)</f>
        <v>Medium</v>
      </c>
      <c r="C301" s="102" t="s">
        <v>600</v>
      </c>
      <c r="D301" s="172" t="s">
        <v>454</v>
      </c>
      <c r="E301" s="148" t="s">
        <v>361</v>
      </c>
      <c r="F301" s="75">
        <f>IFERROR(VLOOKUP(N301,'Order Summary'!$I:$AF,MATCH('Order Import'!D301,'Order Summary'!$I$13:$AF$13,0),FALSE),)</f>
        <v>0</v>
      </c>
      <c r="M301" s="102" t="s">
        <v>529</v>
      </c>
      <c r="N301" s="75" t="str">
        <f t="shared" si="5"/>
        <v>000550BLUE/DARK BLUE/BLACKV01</v>
      </c>
      <c r="O301" s="75" t="s">
        <v>600</v>
      </c>
    </row>
    <row r="302" spans="1:15">
      <c r="A302" s="171" t="s">
        <v>553</v>
      </c>
      <c r="B302" s="102" t="str">
        <f>VLOOKUP(A302,'Order Summary'!B:G,5,FALSE)</f>
        <v>Medium</v>
      </c>
      <c r="C302" s="102" t="s">
        <v>600</v>
      </c>
      <c r="D302" s="172" t="s">
        <v>455</v>
      </c>
      <c r="E302" s="148" t="s">
        <v>361</v>
      </c>
      <c r="F302" s="75">
        <f>IFERROR(VLOOKUP(N302,'Order Summary'!$I:$AF,MATCH('Order Import'!D302,'Order Summary'!$I$13:$AF$13,0),FALSE),)</f>
        <v>0</v>
      </c>
      <c r="M302" s="102" t="s">
        <v>529</v>
      </c>
      <c r="N302" s="75" t="str">
        <f t="shared" si="5"/>
        <v>000550BLUE/DARK BLUE/BLACKV01</v>
      </c>
      <c r="O302" s="75" t="s">
        <v>600</v>
      </c>
    </row>
    <row r="303" spans="1:15">
      <c r="A303" s="171" t="s">
        <v>553</v>
      </c>
      <c r="B303" s="102" t="str">
        <f>VLOOKUP(A303,'Order Summary'!B:G,5,FALSE)</f>
        <v>Medium</v>
      </c>
      <c r="C303" s="102" t="s">
        <v>600</v>
      </c>
      <c r="D303" s="172" t="s">
        <v>456</v>
      </c>
      <c r="E303" s="148" t="s">
        <v>361</v>
      </c>
      <c r="F303" s="75">
        <f>IFERROR(VLOOKUP(N303,'Order Summary'!$I:$AF,MATCH('Order Import'!D303,'Order Summary'!$I$13:$AF$13,0),FALSE),)</f>
        <v>0</v>
      </c>
      <c r="M303" s="102" t="s">
        <v>529</v>
      </c>
      <c r="N303" s="75" t="str">
        <f t="shared" si="5"/>
        <v>000550BLUE/DARK BLUE/BLACKV01</v>
      </c>
      <c r="O303" s="75" t="s">
        <v>600</v>
      </c>
    </row>
    <row r="304" spans="1:15">
      <c r="A304" s="171" t="s">
        <v>553</v>
      </c>
      <c r="B304" s="102" t="str">
        <f>VLOOKUP(A304,'Order Summary'!B:G,5,FALSE)</f>
        <v>Medium</v>
      </c>
      <c r="C304" s="102" t="s">
        <v>600</v>
      </c>
      <c r="D304" s="172" t="s">
        <v>457</v>
      </c>
      <c r="E304" s="148" t="s">
        <v>361</v>
      </c>
      <c r="F304" s="75">
        <f>IFERROR(VLOOKUP(N304,'Order Summary'!$I:$AF,MATCH('Order Import'!D304,'Order Summary'!$I$13:$AF$13,0),FALSE),)</f>
        <v>0</v>
      </c>
      <c r="M304" s="102" t="s">
        <v>529</v>
      </c>
      <c r="N304" s="75" t="str">
        <f t="shared" si="5"/>
        <v>000550BLUE/DARK BLUE/BLACKV01</v>
      </c>
      <c r="O304" s="75" t="s">
        <v>600</v>
      </c>
    </row>
    <row r="305" spans="1:15">
      <c r="A305" s="171" t="s">
        <v>553</v>
      </c>
      <c r="B305" s="102" t="str">
        <f>VLOOKUP(A305,'Order Summary'!B:G,5,FALSE)</f>
        <v>Medium</v>
      </c>
      <c r="C305" s="102" t="s">
        <v>600</v>
      </c>
      <c r="D305" s="172" t="s">
        <v>458</v>
      </c>
      <c r="E305" s="148" t="s">
        <v>361</v>
      </c>
      <c r="F305" s="75">
        <f>IFERROR(VLOOKUP(N305,'Order Summary'!$I:$AF,MATCH('Order Import'!D305,'Order Summary'!$I$13:$AF$13,0),FALSE),)</f>
        <v>0</v>
      </c>
      <c r="M305" s="102" t="s">
        <v>529</v>
      </c>
      <c r="N305" s="75" t="str">
        <f t="shared" si="5"/>
        <v>000550BLUE/DARK BLUE/BLACKV01</v>
      </c>
      <c r="O305" s="75" t="s">
        <v>600</v>
      </c>
    </row>
    <row r="306" spans="1:15">
      <c r="A306" s="171" t="s">
        <v>553</v>
      </c>
      <c r="B306" s="102" t="str">
        <f>VLOOKUP(A306,'Order Summary'!B:G,5,FALSE)</f>
        <v>Medium</v>
      </c>
      <c r="C306" s="102" t="s">
        <v>600</v>
      </c>
      <c r="D306" s="172" t="s">
        <v>459</v>
      </c>
      <c r="E306" s="148" t="s">
        <v>361</v>
      </c>
      <c r="F306" s="75">
        <f>IFERROR(VLOOKUP(N306,'Order Summary'!$I:$AF,MATCH('Order Import'!D306,'Order Summary'!$I$13:$AF$13,0),FALSE),)</f>
        <v>0</v>
      </c>
      <c r="M306" s="102" t="s">
        <v>529</v>
      </c>
      <c r="N306" s="75" t="str">
        <f t="shared" si="5"/>
        <v>000550BLUE/DARK BLUE/BLACKV01</v>
      </c>
      <c r="O306" s="75" t="s">
        <v>600</v>
      </c>
    </row>
    <row r="307" spans="1:15">
      <c r="A307" s="171" t="s">
        <v>553</v>
      </c>
      <c r="B307" s="102" t="str">
        <f>VLOOKUP(A307,'Order Summary'!B:G,5,FALSE)</f>
        <v>Medium</v>
      </c>
      <c r="C307" s="102" t="s">
        <v>600</v>
      </c>
      <c r="D307" s="172" t="s">
        <v>460</v>
      </c>
      <c r="E307" s="148" t="s">
        <v>361</v>
      </c>
      <c r="F307" s="75">
        <f>IFERROR(VLOOKUP(N307,'Order Summary'!$I:$AF,MATCH('Order Import'!D307,'Order Summary'!$I$13:$AF$13,0),FALSE),)</f>
        <v>0</v>
      </c>
      <c r="M307" s="102" t="s">
        <v>529</v>
      </c>
      <c r="N307" s="75" t="str">
        <f t="shared" si="5"/>
        <v>000550BLUE/DARK BLUE/BLACKV01</v>
      </c>
      <c r="O307" s="75" t="s">
        <v>600</v>
      </c>
    </row>
    <row r="308" spans="1:15">
      <c r="A308" s="171" t="s">
        <v>553</v>
      </c>
      <c r="B308" s="102" t="str">
        <f>VLOOKUP(A308,'Order Summary'!B:G,5,FALSE)</f>
        <v>Medium</v>
      </c>
      <c r="C308" s="102" t="s">
        <v>600</v>
      </c>
      <c r="D308" s="172" t="s">
        <v>461</v>
      </c>
      <c r="E308" s="148" t="s">
        <v>361</v>
      </c>
      <c r="F308" s="75">
        <f>IFERROR(VLOOKUP(N308,'Order Summary'!$I:$AF,MATCH('Order Import'!D308,'Order Summary'!$I$13:$AF$13,0),FALSE),)</f>
        <v>0</v>
      </c>
      <c r="M308" s="102" t="s">
        <v>529</v>
      </c>
      <c r="N308" s="75" t="str">
        <f t="shared" si="5"/>
        <v>000550BLUE/DARK BLUE/BLACKV01</v>
      </c>
      <c r="O308" s="75" t="s">
        <v>600</v>
      </c>
    </row>
    <row r="309" spans="1:15">
      <c r="A309" s="171" t="s">
        <v>554</v>
      </c>
      <c r="B309" s="102" t="str">
        <f>VLOOKUP(A309,'Order Summary'!B:G,5,FALSE)</f>
        <v>Medium</v>
      </c>
      <c r="C309" s="102" t="s">
        <v>601</v>
      </c>
      <c r="D309" s="172" t="s">
        <v>441</v>
      </c>
      <c r="E309" s="148" t="s">
        <v>361</v>
      </c>
      <c r="F309" s="75">
        <f>IFERROR(VLOOKUP(N309,'Order Summary'!$I:$AF,MATCH('Order Import'!D309,'Order Summary'!$I$13:$AF$13,0),FALSE),)</f>
        <v>0</v>
      </c>
      <c r="M309" s="102" t="str">
        <f>VLOOKUP(A309,'Order Summary'!$B:$E,4,FALSE)</f>
        <v>TEAL/DARK RED/BLACK</v>
      </c>
      <c r="N309" s="75" t="str">
        <f t="shared" si="5"/>
        <v>000555TEAL/DARK RED/BLACKV01</v>
      </c>
      <c r="O309" s="75" t="str">
        <f>VLOOKUP(A309,'Order Import'!A:C,3,FALSE)</f>
        <v>TLDRBK</v>
      </c>
    </row>
    <row r="310" spans="1:15">
      <c r="A310" s="171" t="s">
        <v>554</v>
      </c>
      <c r="B310" s="102" t="str">
        <f>VLOOKUP(A310,'Order Summary'!B:G,5,FALSE)</f>
        <v>Medium</v>
      </c>
      <c r="C310" s="102" t="s">
        <v>601</v>
      </c>
      <c r="D310" s="172" t="s">
        <v>442</v>
      </c>
      <c r="E310" s="148" t="s">
        <v>361</v>
      </c>
      <c r="F310" s="75">
        <f>IFERROR(VLOOKUP(N310,'Order Summary'!$I:$AF,MATCH('Order Import'!D310,'Order Summary'!$I$13:$AF$13,0),FALSE),)</f>
        <v>0</v>
      </c>
      <c r="M310" s="102" t="str">
        <f>VLOOKUP(A310,'Order Summary'!$B:$E,4,FALSE)</f>
        <v>TEAL/DARK RED/BLACK</v>
      </c>
      <c r="N310" s="75" t="str">
        <f t="shared" si="5"/>
        <v>000555TEAL/DARK RED/BLACKV01</v>
      </c>
      <c r="O310" s="75" t="str">
        <f>VLOOKUP(A310,'Order Import'!A:C,3,FALSE)</f>
        <v>TLDRBK</v>
      </c>
    </row>
    <row r="311" spans="1:15">
      <c r="A311" s="171" t="s">
        <v>554</v>
      </c>
      <c r="B311" s="102" t="str">
        <f>VLOOKUP(A311,'Order Summary'!B:G,5,FALSE)</f>
        <v>Medium</v>
      </c>
      <c r="C311" s="102" t="s">
        <v>601</v>
      </c>
      <c r="D311" s="172" t="s">
        <v>443</v>
      </c>
      <c r="E311" s="148" t="s">
        <v>361</v>
      </c>
      <c r="F311" s="75">
        <f>IFERROR(VLOOKUP(N311,'Order Summary'!$I:$AF,MATCH('Order Import'!D311,'Order Summary'!$I$13:$AF$13,0),FALSE),)</f>
        <v>0</v>
      </c>
      <c r="M311" s="102" t="str">
        <f>VLOOKUP(A311,'Order Summary'!$B:$E,4,FALSE)</f>
        <v>TEAL/DARK RED/BLACK</v>
      </c>
      <c r="N311" s="75" t="str">
        <f t="shared" si="5"/>
        <v>000555TEAL/DARK RED/BLACKV01</v>
      </c>
      <c r="O311" s="75" t="str">
        <f>VLOOKUP(A311,'Order Import'!A:C,3,FALSE)</f>
        <v>TLDRBK</v>
      </c>
    </row>
    <row r="312" spans="1:15">
      <c r="A312" s="171" t="s">
        <v>554</v>
      </c>
      <c r="B312" s="102" t="str">
        <f>VLOOKUP(A312,'Order Summary'!B:G,5,FALSE)</f>
        <v>Medium</v>
      </c>
      <c r="C312" s="102" t="s">
        <v>601</v>
      </c>
      <c r="D312" s="172" t="s">
        <v>444</v>
      </c>
      <c r="E312" s="148" t="s">
        <v>361</v>
      </c>
      <c r="F312" s="75">
        <f>IFERROR(VLOOKUP(N312,'Order Summary'!$I:$AF,MATCH('Order Import'!D312,'Order Summary'!$I$13:$AF$13,0),FALSE),)</f>
        <v>0</v>
      </c>
      <c r="M312" s="102" t="str">
        <f>VLOOKUP(A312,'Order Summary'!$B:$E,4,FALSE)</f>
        <v>TEAL/DARK RED/BLACK</v>
      </c>
      <c r="N312" s="75" t="str">
        <f t="shared" si="5"/>
        <v>000555TEAL/DARK RED/BLACKV01</v>
      </c>
      <c r="O312" s="75" t="str">
        <f>VLOOKUP(A312,'Order Import'!A:C,3,FALSE)</f>
        <v>TLDRBK</v>
      </c>
    </row>
    <row r="313" spans="1:15">
      <c r="A313" s="171" t="s">
        <v>554</v>
      </c>
      <c r="B313" s="102" t="str">
        <f>VLOOKUP(A313,'Order Summary'!B:G,5,FALSE)</f>
        <v>Medium</v>
      </c>
      <c r="C313" s="102" t="s">
        <v>601</v>
      </c>
      <c r="D313" s="172" t="s">
        <v>445</v>
      </c>
      <c r="E313" s="148" t="s">
        <v>361</v>
      </c>
      <c r="F313" s="75">
        <f>IFERROR(VLOOKUP(N313,'Order Summary'!$I:$AF,MATCH('Order Import'!D313,'Order Summary'!$I$13:$AF$13,0),FALSE),)</f>
        <v>0</v>
      </c>
      <c r="M313" s="102" t="str">
        <f>VLOOKUP(A313,'Order Summary'!$B:$E,4,FALSE)</f>
        <v>TEAL/DARK RED/BLACK</v>
      </c>
      <c r="N313" s="75" t="str">
        <f t="shared" si="5"/>
        <v>000555TEAL/DARK RED/BLACKV01</v>
      </c>
      <c r="O313" s="75" t="str">
        <f>VLOOKUP(A313,'Order Import'!A:C,3,FALSE)</f>
        <v>TLDRBK</v>
      </c>
    </row>
    <row r="314" spans="1:15">
      <c r="A314" s="171" t="s">
        <v>554</v>
      </c>
      <c r="B314" s="102" t="str">
        <f>VLOOKUP(A314,'Order Summary'!B:G,5,FALSE)</f>
        <v>Medium</v>
      </c>
      <c r="C314" s="102" t="s">
        <v>601</v>
      </c>
      <c r="D314" s="172" t="s">
        <v>446</v>
      </c>
      <c r="E314" s="148" t="s">
        <v>361</v>
      </c>
      <c r="F314" s="75">
        <f>IFERROR(VLOOKUP(N314,'Order Summary'!$I:$AF,MATCH('Order Import'!D314,'Order Summary'!$I$13:$AF$13,0),FALSE),)</f>
        <v>0</v>
      </c>
      <c r="M314" s="102" t="str">
        <f>VLOOKUP(A314,'Order Summary'!$B:$E,4,FALSE)</f>
        <v>TEAL/DARK RED/BLACK</v>
      </c>
      <c r="N314" s="75" t="str">
        <f t="shared" si="5"/>
        <v>000555TEAL/DARK RED/BLACKV01</v>
      </c>
      <c r="O314" s="75" t="str">
        <f>VLOOKUP(A314,'Order Import'!A:C,3,FALSE)</f>
        <v>TLDRBK</v>
      </c>
    </row>
    <row r="315" spans="1:15">
      <c r="A315" s="171" t="s">
        <v>554</v>
      </c>
      <c r="B315" s="102" t="str">
        <f>VLOOKUP(A315,'Order Summary'!B:G,5,FALSE)</f>
        <v>Medium</v>
      </c>
      <c r="C315" s="102" t="s">
        <v>601</v>
      </c>
      <c r="D315" s="172" t="s">
        <v>447</v>
      </c>
      <c r="E315" s="148" t="s">
        <v>361</v>
      </c>
      <c r="F315" s="75">
        <f>IFERROR(VLOOKUP(N315,'Order Summary'!$I:$AF,MATCH('Order Import'!D315,'Order Summary'!$I$13:$AF$13,0),FALSE),)</f>
        <v>0</v>
      </c>
      <c r="M315" s="102" t="str">
        <f>VLOOKUP(A315,'Order Summary'!$B:$E,4,FALSE)</f>
        <v>TEAL/DARK RED/BLACK</v>
      </c>
      <c r="N315" s="75" t="str">
        <f t="shared" si="5"/>
        <v>000555TEAL/DARK RED/BLACKV01</v>
      </c>
      <c r="O315" s="75" t="str">
        <f>VLOOKUP(A315,'Order Import'!A:C,3,FALSE)</f>
        <v>TLDRBK</v>
      </c>
    </row>
    <row r="316" spans="1:15">
      <c r="A316" s="171" t="s">
        <v>554</v>
      </c>
      <c r="B316" s="102" t="str">
        <f>VLOOKUP(A316,'Order Summary'!B:G,5,FALSE)</f>
        <v>Medium</v>
      </c>
      <c r="C316" s="102" t="s">
        <v>601</v>
      </c>
      <c r="D316" s="172" t="s">
        <v>448</v>
      </c>
      <c r="E316" s="148" t="s">
        <v>361</v>
      </c>
      <c r="F316" s="75">
        <f>IFERROR(VLOOKUP(N316,'Order Summary'!$I:$AF,MATCH('Order Import'!D316,'Order Summary'!$I$13:$AF$13,0),FALSE),)</f>
        <v>0</v>
      </c>
      <c r="M316" s="102" t="str">
        <f>VLOOKUP(A316,'Order Summary'!$B:$E,4,FALSE)</f>
        <v>TEAL/DARK RED/BLACK</v>
      </c>
      <c r="N316" s="75" t="str">
        <f t="shared" ref="N316:N357" si="6">CONCATENATE(A316,M316,E316)</f>
        <v>000555TEAL/DARK RED/BLACKV01</v>
      </c>
      <c r="O316" s="75" t="str">
        <f>VLOOKUP(A316,'Order Import'!A:C,3,FALSE)</f>
        <v>TLDRBK</v>
      </c>
    </row>
    <row r="317" spans="1:15">
      <c r="A317" s="171" t="s">
        <v>554</v>
      </c>
      <c r="B317" s="102" t="str">
        <f>VLOOKUP(A317,'Order Summary'!B:G,5,FALSE)</f>
        <v>Medium</v>
      </c>
      <c r="C317" s="102" t="s">
        <v>601</v>
      </c>
      <c r="D317" s="172" t="s">
        <v>449</v>
      </c>
      <c r="E317" s="148" t="s">
        <v>361</v>
      </c>
      <c r="F317" s="75">
        <f>IFERROR(VLOOKUP(N317,'Order Summary'!$I:$AF,MATCH('Order Import'!D317,'Order Summary'!$I$13:$AF$13,0),FALSE),)</f>
        <v>0</v>
      </c>
      <c r="M317" s="102" t="str">
        <f>VLOOKUP(A317,'Order Summary'!$B:$E,4,FALSE)</f>
        <v>TEAL/DARK RED/BLACK</v>
      </c>
      <c r="N317" s="75" t="str">
        <f t="shared" si="6"/>
        <v>000555TEAL/DARK RED/BLACKV01</v>
      </c>
      <c r="O317" s="75" t="str">
        <f>VLOOKUP(A317,'Order Import'!A:C,3,FALSE)</f>
        <v>TLDRBK</v>
      </c>
    </row>
    <row r="318" spans="1:15">
      <c r="A318" s="171" t="s">
        <v>554</v>
      </c>
      <c r="B318" s="102" t="str">
        <f>VLOOKUP(A318,'Order Summary'!B:G,5,FALSE)</f>
        <v>Medium</v>
      </c>
      <c r="C318" s="102" t="s">
        <v>601</v>
      </c>
      <c r="D318" s="172" t="s">
        <v>450</v>
      </c>
      <c r="E318" s="148" t="s">
        <v>361</v>
      </c>
      <c r="F318" s="75">
        <f>IFERROR(VLOOKUP(N318,'Order Summary'!$I:$AF,MATCH('Order Import'!D318,'Order Summary'!$I$13:$AF$13,0),FALSE),)</f>
        <v>0</v>
      </c>
      <c r="M318" s="102" t="str">
        <f>VLOOKUP(A318,'Order Summary'!$B:$E,4,FALSE)</f>
        <v>TEAL/DARK RED/BLACK</v>
      </c>
      <c r="N318" s="75" t="str">
        <f t="shared" si="6"/>
        <v>000555TEAL/DARK RED/BLACKV01</v>
      </c>
      <c r="O318" s="75" t="str">
        <f>VLOOKUP(A318,'Order Import'!A:C,3,FALSE)</f>
        <v>TLDRBK</v>
      </c>
    </row>
    <row r="319" spans="1:15">
      <c r="A319" s="171" t="s">
        <v>554</v>
      </c>
      <c r="B319" s="102" t="str">
        <f>VLOOKUP(A319,'Order Summary'!B:G,5,FALSE)</f>
        <v>Medium</v>
      </c>
      <c r="C319" s="102" t="s">
        <v>601</v>
      </c>
      <c r="D319" s="172" t="s">
        <v>451</v>
      </c>
      <c r="E319" s="148" t="s">
        <v>361</v>
      </c>
      <c r="F319" s="75">
        <f>IFERROR(VLOOKUP(N319,'Order Summary'!$I:$AF,MATCH('Order Import'!D319,'Order Summary'!$I$13:$AF$13,0),FALSE),)</f>
        <v>0</v>
      </c>
      <c r="M319" s="102" t="str">
        <f>VLOOKUP(A319,'Order Summary'!$B:$E,4,FALSE)</f>
        <v>TEAL/DARK RED/BLACK</v>
      </c>
      <c r="N319" s="75" t="str">
        <f t="shared" si="6"/>
        <v>000555TEAL/DARK RED/BLACKV01</v>
      </c>
      <c r="O319" s="75" t="str">
        <f>VLOOKUP(A319,'Order Import'!A:C,3,FALSE)</f>
        <v>TLDRBK</v>
      </c>
    </row>
    <row r="320" spans="1:15">
      <c r="A320" s="171" t="s">
        <v>554</v>
      </c>
      <c r="B320" s="102" t="str">
        <f>VLOOKUP(A320,'Order Summary'!B:G,5,FALSE)</f>
        <v>Medium</v>
      </c>
      <c r="C320" s="102" t="s">
        <v>601</v>
      </c>
      <c r="D320" s="172" t="s">
        <v>452</v>
      </c>
      <c r="E320" s="148" t="s">
        <v>361</v>
      </c>
      <c r="F320" s="75">
        <f>IFERROR(VLOOKUP(N320,'Order Summary'!$I:$AF,MATCH('Order Import'!D320,'Order Summary'!$I$13:$AF$13,0),FALSE),)</f>
        <v>0</v>
      </c>
      <c r="M320" s="102" t="str">
        <f>VLOOKUP(A320,'Order Summary'!$B:$E,4,FALSE)</f>
        <v>TEAL/DARK RED/BLACK</v>
      </c>
      <c r="N320" s="75" t="str">
        <f t="shared" si="6"/>
        <v>000555TEAL/DARK RED/BLACKV01</v>
      </c>
      <c r="O320" s="75" t="str">
        <f>VLOOKUP(A320,'Order Import'!A:C,3,FALSE)</f>
        <v>TLDRBK</v>
      </c>
    </row>
    <row r="321" spans="1:15">
      <c r="A321" s="171" t="s">
        <v>554</v>
      </c>
      <c r="B321" s="102" t="str">
        <f>VLOOKUP(A321,'Order Summary'!B:G,5,FALSE)</f>
        <v>Medium</v>
      </c>
      <c r="C321" s="102" t="s">
        <v>601</v>
      </c>
      <c r="D321" s="172" t="s">
        <v>453</v>
      </c>
      <c r="E321" s="148" t="s">
        <v>361</v>
      </c>
      <c r="F321" s="75">
        <f>IFERROR(VLOOKUP(N321,'Order Summary'!$I:$AF,MATCH('Order Import'!D321,'Order Summary'!$I$13:$AF$13,0),FALSE),)</f>
        <v>0</v>
      </c>
      <c r="M321" s="102" t="str">
        <f>VLOOKUP(A321,'Order Summary'!$B:$E,4,FALSE)</f>
        <v>TEAL/DARK RED/BLACK</v>
      </c>
      <c r="N321" s="75" t="str">
        <f t="shared" si="6"/>
        <v>000555TEAL/DARK RED/BLACKV01</v>
      </c>
      <c r="O321" s="75" t="str">
        <f>VLOOKUP(A321,'Order Import'!A:C,3,FALSE)</f>
        <v>TLDRBK</v>
      </c>
    </row>
    <row r="322" spans="1:15">
      <c r="A322" s="171" t="s">
        <v>554</v>
      </c>
      <c r="B322" s="102" t="str">
        <f>VLOOKUP(A322,'Order Summary'!B:G,5,FALSE)</f>
        <v>Medium</v>
      </c>
      <c r="C322" s="102" t="s">
        <v>602</v>
      </c>
      <c r="D322" s="172" t="s">
        <v>441</v>
      </c>
      <c r="E322" s="148" t="s">
        <v>361</v>
      </c>
      <c r="F322" s="75">
        <f>IFERROR(VLOOKUP(N322,'Order Summary'!$I:$AF,MATCH('Order Import'!D322,'Order Summary'!$I$13:$AF$13,0),FALSE),)</f>
        <v>0</v>
      </c>
      <c r="M322" s="102" t="s">
        <v>531</v>
      </c>
      <c r="N322" s="75" t="str">
        <f t="shared" si="6"/>
        <v>000555DARK RED/PINK/BLACKV01</v>
      </c>
      <c r="O322" s="75" t="s">
        <v>602</v>
      </c>
    </row>
    <row r="323" spans="1:15">
      <c r="A323" s="171" t="s">
        <v>554</v>
      </c>
      <c r="B323" s="102" t="str">
        <f>VLOOKUP(A323,'Order Summary'!B:G,5,FALSE)</f>
        <v>Medium</v>
      </c>
      <c r="C323" s="102" t="s">
        <v>602</v>
      </c>
      <c r="D323" s="172" t="s">
        <v>442</v>
      </c>
      <c r="E323" s="148" t="s">
        <v>361</v>
      </c>
      <c r="F323" s="75">
        <f>IFERROR(VLOOKUP(N323,'Order Summary'!$I:$AF,MATCH('Order Import'!D323,'Order Summary'!$I$13:$AF$13,0),FALSE),)</f>
        <v>0</v>
      </c>
      <c r="M323" s="102" t="s">
        <v>531</v>
      </c>
      <c r="N323" s="75" t="str">
        <f t="shared" si="6"/>
        <v>000555DARK RED/PINK/BLACKV01</v>
      </c>
      <c r="O323" s="75" t="s">
        <v>602</v>
      </c>
    </row>
    <row r="324" spans="1:15">
      <c r="A324" s="171" t="s">
        <v>554</v>
      </c>
      <c r="B324" s="102" t="str">
        <f>VLOOKUP(A324,'Order Summary'!B:G,5,FALSE)</f>
        <v>Medium</v>
      </c>
      <c r="C324" s="102" t="s">
        <v>602</v>
      </c>
      <c r="D324" s="172" t="s">
        <v>443</v>
      </c>
      <c r="E324" s="148" t="s">
        <v>361</v>
      </c>
      <c r="F324" s="75">
        <f>IFERROR(VLOOKUP(N324,'Order Summary'!$I:$AF,MATCH('Order Import'!D324,'Order Summary'!$I$13:$AF$13,0),FALSE),)</f>
        <v>0</v>
      </c>
      <c r="M324" s="102" t="s">
        <v>531</v>
      </c>
      <c r="N324" s="75" t="str">
        <f t="shared" si="6"/>
        <v>000555DARK RED/PINK/BLACKV01</v>
      </c>
      <c r="O324" s="75" t="s">
        <v>602</v>
      </c>
    </row>
    <row r="325" spans="1:15">
      <c r="A325" s="171" t="s">
        <v>554</v>
      </c>
      <c r="B325" s="102" t="str">
        <f>VLOOKUP(A325,'Order Summary'!B:G,5,FALSE)</f>
        <v>Medium</v>
      </c>
      <c r="C325" s="102" t="s">
        <v>602</v>
      </c>
      <c r="D325" s="172" t="s">
        <v>444</v>
      </c>
      <c r="E325" s="148" t="s">
        <v>361</v>
      </c>
      <c r="F325" s="75">
        <f>IFERROR(VLOOKUP(N325,'Order Summary'!$I:$AF,MATCH('Order Import'!D325,'Order Summary'!$I$13:$AF$13,0),FALSE),)</f>
        <v>0</v>
      </c>
      <c r="M325" s="102" t="s">
        <v>531</v>
      </c>
      <c r="N325" s="75" t="str">
        <f t="shared" si="6"/>
        <v>000555DARK RED/PINK/BLACKV01</v>
      </c>
      <c r="O325" s="75" t="s">
        <v>602</v>
      </c>
    </row>
    <row r="326" spans="1:15">
      <c r="A326" s="171" t="s">
        <v>554</v>
      </c>
      <c r="B326" s="102" t="str">
        <f>VLOOKUP(A326,'Order Summary'!B:G,5,FALSE)</f>
        <v>Medium</v>
      </c>
      <c r="C326" s="102" t="s">
        <v>602</v>
      </c>
      <c r="D326" s="172" t="s">
        <v>445</v>
      </c>
      <c r="E326" s="148" t="s">
        <v>361</v>
      </c>
      <c r="F326" s="75">
        <f>IFERROR(VLOOKUP(N326,'Order Summary'!$I:$AF,MATCH('Order Import'!D326,'Order Summary'!$I$13:$AF$13,0),FALSE),)</f>
        <v>0</v>
      </c>
      <c r="M326" s="102" t="s">
        <v>531</v>
      </c>
      <c r="N326" s="75" t="str">
        <f t="shared" si="6"/>
        <v>000555DARK RED/PINK/BLACKV01</v>
      </c>
      <c r="O326" s="75" t="s">
        <v>602</v>
      </c>
    </row>
    <row r="327" spans="1:15">
      <c r="A327" s="171" t="s">
        <v>554</v>
      </c>
      <c r="B327" s="102" t="str">
        <f>VLOOKUP(A327,'Order Summary'!B:G,5,FALSE)</f>
        <v>Medium</v>
      </c>
      <c r="C327" s="102" t="s">
        <v>602</v>
      </c>
      <c r="D327" s="172" t="s">
        <v>446</v>
      </c>
      <c r="E327" s="148" t="s">
        <v>361</v>
      </c>
      <c r="F327" s="75">
        <f>IFERROR(VLOOKUP(N327,'Order Summary'!$I:$AF,MATCH('Order Import'!D327,'Order Summary'!$I$13:$AF$13,0),FALSE),)</f>
        <v>0</v>
      </c>
      <c r="M327" s="102" t="s">
        <v>531</v>
      </c>
      <c r="N327" s="75" t="str">
        <f t="shared" si="6"/>
        <v>000555DARK RED/PINK/BLACKV01</v>
      </c>
      <c r="O327" s="75" t="s">
        <v>602</v>
      </c>
    </row>
    <row r="328" spans="1:15">
      <c r="A328" s="171" t="s">
        <v>554</v>
      </c>
      <c r="B328" s="102" t="str">
        <f>VLOOKUP(A328,'Order Summary'!B:G,5,FALSE)</f>
        <v>Medium</v>
      </c>
      <c r="C328" s="102" t="s">
        <v>602</v>
      </c>
      <c r="D328" s="172" t="s">
        <v>447</v>
      </c>
      <c r="E328" s="148" t="s">
        <v>361</v>
      </c>
      <c r="F328" s="75">
        <f>IFERROR(VLOOKUP(N328,'Order Summary'!$I:$AF,MATCH('Order Import'!D328,'Order Summary'!$I$13:$AF$13,0),FALSE),)</f>
        <v>0</v>
      </c>
      <c r="M328" s="102" t="s">
        <v>531</v>
      </c>
      <c r="N328" s="75" t="str">
        <f t="shared" si="6"/>
        <v>000555DARK RED/PINK/BLACKV01</v>
      </c>
      <c r="O328" s="75" t="s">
        <v>602</v>
      </c>
    </row>
    <row r="329" spans="1:15">
      <c r="A329" s="171" t="s">
        <v>554</v>
      </c>
      <c r="B329" s="102" t="str">
        <f>VLOOKUP(A329,'Order Summary'!B:G,5,FALSE)</f>
        <v>Medium</v>
      </c>
      <c r="C329" s="102" t="s">
        <v>602</v>
      </c>
      <c r="D329" s="172" t="s">
        <v>448</v>
      </c>
      <c r="E329" s="148" t="s">
        <v>361</v>
      </c>
      <c r="F329" s="75">
        <f>IFERROR(VLOOKUP(N329,'Order Summary'!$I:$AF,MATCH('Order Import'!D329,'Order Summary'!$I$13:$AF$13,0),FALSE),)</f>
        <v>0</v>
      </c>
      <c r="M329" s="102" t="s">
        <v>531</v>
      </c>
      <c r="N329" s="75" t="str">
        <f t="shared" si="6"/>
        <v>000555DARK RED/PINK/BLACKV01</v>
      </c>
      <c r="O329" s="75" t="s">
        <v>602</v>
      </c>
    </row>
    <row r="330" spans="1:15">
      <c r="A330" s="171" t="s">
        <v>554</v>
      </c>
      <c r="B330" s="102" t="str">
        <f>VLOOKUP(A330,'Order Summary'!B:G,5,FALSE)</f>
        <v>Medium</v>
      </c>
      <c r="C330" s="102" t="s">
        <v>602</v>
      </c>
      <c r="D330" s="172" t="s">
        <v>449</v>
      </c>
      <c r="E330" s="148" t="s">
        <v>361</v>
      </c>
      <c r="F330" s="75">
        <f>IFERROR(VLOOKUP(N330,'Order Summary'!$I:$AF,MATCH('Order Import'!D330,'Order Summary'!$I$13:$AF$13,0),FALSE),)</f>
        <v>0</v>
      </c>
      <c r="M330" s="102" t="s">
        <v>531</v>
      </c>
      <c r="N330" s="75" t="str">
        <f t="shared" si="6"/>
        <v>000555DARK RED/PINK/BLACKV01</v>
      </c>
      <c r="O330" s="75" t="s">
        <v>602</v>
      </c>
    </row>
    <row r="331" spans="1:15">
      <c r="A331" s="171" t="s">
        <v>554</v>
      </c>
      <c r="B331" s="102" t="str">
        <f>VLOOKUP(A331,'Order Summary'!B:G,5,FALSE)</f>
        <v>Medium</v>
      </c>
      <c r="C331" s="102" t="s">
        <v>602</v>
      </c>
      <c r="D331" s="172" t="s">
        <v>450</v>
      </c>
      <c r="E331" s="148" t="s">
        <v>361</v>
      </c>
      <c r="F331" s="75">
        <f>IFERROR(VLOOKUP(N331,'Order Summary'!$I:$AF,MATCH('Order Import'!D331,'Order Summary'!$I$13:$AF$13,0),FALSE),)</f>
        <v>0</v>
      </c>
      <c r="M331" s="102" t="s">
        <v>531</v>
      </c>
      <c r="N331" s="75" t="str">
        <f t="shared" si="6"/>
        <v>000555DARK RED/PINK/BLACKV01</v>
      </c>
      <c r="O331" s="75" t="s">
        <v>602</v>
      </c>
    </row>
    <row r="332" spans="1:15">
      <c r="A332" s="171" t="s">
        <v>554</v>
      </c>
      <c r="B332" s="102" t="str">
        <f>VLOOKUP(A332,'Order Summary'!B:G,5,FALSE)</f>
        <v>Medium</v>
      </c>
      <c r="C332" s="102" t="s">
        <v>602</v>
      </c>
      <c r="D332" s="172" t="s">
        <v>451</v>
      </c>
      <c r="E332" s="148" t="s">
        <v>361</v>
      </c>
      <c r="F332" s="75">
        <f>IFERROR(VLOOKUP(N332,'Order Summary'!$I:$AF,MATCH('Order Import'!D332,'Order Summary'!$I$13:$AF$13,0),FALSE),)</f>
        <v>0</v>
      </c>
      <c r="M332" s="102" t="s">
        <v>531</v>
      </c>
      <c r="N332" s="75" t="str">
        <f t="shared" si="6"/>
        <v>000555DARK RED/PINK/BLACKV01</v>
      </c>
      <c r="O332" s="75" t="s">
        <v>602</v>
      </c>
    </row>
    <row r="333" spans="1:15">
      <c r="A333" s="171" t="s">
        <v>554</v>
      </c>
      <c r="B333" s="102" t="str">
        <f>VLOOKUP(A333,'Order Summary'!B:G,5,FALSE)</f>
        <v>Medium</v>
      </c>
      <c r="C333" s="102" t="s">
        <v>602</v>
      </c>
      <c r="D333" s="172" t="s">
        <v>452</v>
      </c>
      <c r="E333" s="148" t="s">
        <v>361</v>
      </c>
      <c r="F333" s="75">
        <f>IFERROR(VLOOKUP(N333,'Order Summary'!$I:$AF,MATCH('Order Import'!D333,'Order Summary'!$I$13:$AF$13,0),FALSE),)</f>
        <v>0</v>
      </c>
      <c r="M333" s="102" t="s">
        <v>531</v>
      </c>
      <c r="N333" s="75" t="str">
        <f t="shared" si="6"/>
        <v>000555DARK RED/PINK/BLACKV01</v>
      </c>
      <c r="O333" s="75" t="s">
        <v>602</v>
      </c>
    </row>
    <row r="334" spans="1:15">
      <c r="A334" s="171" t="s">
        <v>554</v>
      </c>
      <c r="B334" s="102" t="str">
        <f>VLOOKUP(A334,'Order Summary'!B:G,5,FALSE)</f>
        <v>Medium</v>
      </c>
      <c r="C334" s="102" t="s">
        <v>602</v>
      </c>
      <c r="D334" s="172" t="s">
        <v>453</v>
      </c>
      <c r="E334" s="148" t="s">
        <v>361</v>
      </c>
      <c r="F334" s="75">
        <f>IFERROR(VLOOKUP(N334,'Order Summary'!$I:$AF,MATCH('Order Import'!D334,'Order Summary'!$I$13:$AF$13,0),FALSE),)</f>
        <v>0</v>
      </c>
      <c r="M334" s="102" t="s">
        <v>531</v>
      </c>
      <c r="N334" s="75" t="str">
        <f t="shared" si="6"/>
        <v>000555DARK RED/PINK/BLACKV01</v>
      </c>
      <c r="O334" s="75" t="s">
        <v>602</v>
      </c>
    </row>
    <row r="335" spans="1:15">
      <c r="A335" s="171" t="s">
        <v>555</v>
      </c>
      <c r="B335" s="102" t="str">
        <f>VLOOKUP(A335,'Order Summary'!B:G,5,FALSE)</f>
        <v>Medium</v>
      </c>
      <c r="C335" s="102" t="s">
        <v>603</v>
      </c>
      <c r="D335" s="172" t="s">
        <v>447</v>
      </c>
      <c r="E335" s="148" t="s">
        <v>361</v>
      </c>
      <c r="F335" s="75">
        <f>IFERROR(VLOOKUP(N335,'Order Summary'!$I:$AF,MATCH('Order Import'!D335,'Order Summary'!$I$13:$AF$13,0),FALSE),)</f>
        <v>0</v>
      </c>
      <c r="M335" s="102" t="str">
        <f>VLOOKUP(A335,'Order Summary'!$B:$E,4,FALSE)</f>
        <v>BLACK/GREY/RED</v>
      </c>
      <c r="N335" s="75" t="str">
        <f t="shared" si="6"/>
        <v>000556BLACK/GREY/REDV01</v>
      </c>
      <c r="O335" s="75" t="str">
        <f>VLOOKUP(A335,'Order Import'!A:C,3,FALSE)</f>
        <v>BKGYRD</v>
      </c>
    </row>
    <row r="336" spans="1:15">
      <c r="A336" s="171" t="s">
        <v>555</v>
      </c>
      <c r="B336" s="102" t="str">
        <f>VLOOKUP(A336,'Order Summary'!B:G,5,FALSE)</f>
        <v>Medium</v>
      </c>
      <c r="C336" s="102" t="s">
        <v>603</v>
      </c>
      <c r="D336" s="172" t="s">
        <v>448</v>
      </c>
      <c r="E336" s="148" t="s">
        <v>361</v>
      </c>
      <c r="F336" s="75">
        <f>IFERROR(VLOOKUP(N336,'Order Summary'!$I:$AF,MATCH('Order Import'!D336,'Order Summary'!$I$13:$AF$13,0),FALSE),)</f>
        <v>0</v>
      </c>
      <c r="M336" s="102" t="str">
        <f>VLOOKUP(A336,'Order Summary'!$B:$E,4,FALSE)</f>
        <v>BLACK/GREY/RED</v>
      </c>
      <c r="N336" s="75" t="str">
        <f t="shared" si="6"/>
        <v>000556BLACK/GREY/REDV01</v>
      </c>
      <c r="O336" s="75" t="str">
        <f>VLOOKUP(A336,'Order Import'!A:C,3,FALSE)</f>
        <v>BKGYRD</v>
      </c>
    </row>
    <row r="337" spans="1:15">
      <c r="A337" s="171" t="s">
        <v>555</v>
      </c>
      <c r="B337" s="102" t="str">
        <f>VLOOKUP(A337,'Order Summary'!B:G,5,FALSE)</f>
        <v>Medium</v>
      </c>
      <c r="C337" s="102" t="s">
        <v>603</v>
      </c>
      <c r="D337" s="172" t="s">
        <v>449</v>
      </c>
      <c r="E337" s="148" t="s">
        <v>361</v>
      </c>
      <c r="F337" s="75">
        <f>IFERROR(VLOOKUP(N337,'Order Summary'!$I:$AF,MATCH('Order Import'!D337,'Order Summary'!$I$13:$AF$13,0),FALSE),)</f>
        <v>0</v>
      </c>
      <c r="M337" s="102" t="str">
        <f>VLOOKUP(A337,'Order Summary'!$B:$E,4,FALSE)</f>
        <v>BLACK/GREY/RED</v>
      </c>
      <c r="N337" s="75" t="str">
        <f t="shared" si="6"/>
        <v>000556BLACK/GREY/REDV01</v>
      </c>
      <c r="O337" s="75" t="str">
        <f>VLOOKUP(A337,'Order Import'!A:C,3,FALSE)</f>
        <v>BKGYRD</v>
      </c>
    </row>
    <row r="338" spans="1:15">
      <c r="A338" s="171" t="s">
        <v>555</v>
      </c>
      <c r="B338" s="102" t="str">
        <f>VLOOKUP(A338,'Order Summary'!B:G,5,FALSE)</f>
        <v>Medium</v>
      </c>
      <c r="C338" s="102" t="s">
        <v>603</v>
      </c>
      <c r="D338" s="172" t="s">
        <v>450</v>
      </c>
      <c r="E338" s="148" t="s">
        <v>361</v>
      </c>
      <c r="F338" s="75">
        <f>IFERROR(VLOOKUP(N338,'Order Summary'!$I:$AF,MATCH('Order Import'!D338,'Order Summary'!$I$13:$AF$13,0),FALSE),)</f>
        <v>0</v>
      </c>
      <c r="M338" s="102" t="str">
        <f>VLOOKUP(A338,'Order Summary'!$B:$E,4,FALSE)</f>
        <v>BLACK/GREY/RED</v>
      </c>
      <c r="N338" s="75" t="str">
        <f t="shared" si="6"/>
        <v>000556BLACK/GREY/REDV01</v>
      </c>
      <c r="O338" s="75" t="str">
        <f>VLOOKUP(A338,'Order Import'!A:C,3,FALSE)</f>
        <v>BKGYRD</v>
      </c>
    </row>
    <row r="339" spans="1:15">
      <c r="A339" s="171" t="s">
        <v>555</v>
      </c>
      <c r="B339" s="102" t="str">
        <f>VLOOKUP(A339,'Order Summary'!B:G,5,FALSE)</f>
        <v>Medium</v>
      </c>
      <c r="C339" s="102" t="s">
        <v>603</v>
      </c>
      <c r="D339" s="172" t="s">
        <v>451</v>
      </c>
      <c r="E339" s="148" t="s">
        <v>361</v>
      </c>
      <c r="F339" s="75">
        <f>IFERROR(VLOOKUP(N339,'Order Summary'!$I:$AF,MATCH('Order Import'!D339,'Order Summary'!$I$13:$AF$13,0),FALSE),)</f>
        <v>0</v>
      </c>
      <c r="M339" s="102" t="str">
        <f>VLOOKUP(A339,'Order Summary'!$B:$E,4,FALSE)</f>
        <v>BLACK/GREY/RED</v>
      </c>
      <c r="N339" s="75" t="str">
        <f t="shared" si="6"/>
        <v>000556BLACK/GREY/REDV01</v>
      </c>
      <c r="O339" s="75" t="str">
        <f>VLOOKUP(A339,'Order Import'!A:C,3,FALSE)</f>
        <v>BKGYRD</v>
      </c>
    </row>
    <row r="340" spans="1:15">
      <c r="A340" s="171" t="s">
        <v>555</v>
      </c>
      <c r="B340" s="102" t="str">
        <f>VLOOKUP(A340,'Order Summary'!B:G,5,FALSE)</f>
        <v>Medium</v>
      </c>
      <c r="C340" s="102" t="s">
        <v>603</v>
      </c>
      <c r="D340" s="172" t="s">
        <v>452</v>
      </c>
      <c r="E340" s="148" t="s">
        <v>361</v>
      </c>
      <c r="F340" s="75">
        <f>IFERROR(VLOOKUP(N340,'Order Summary'!$I:$AF,MATCH('Order Import'!D340,'Order Summary'!$I$13:$AF$13,0),FALSE),)</f>
        <v>0</v>
      </c>
      <c r="M340" s="102" t="str">
        <f>VLOOKUP(A340,'Order Summary'!$B:$E,4,FALSE)</f>
        <v>BLACK/GREY/RED</v>
      </c>
      <c r="N340" s="75" t="str">
        <f t="shared" si="6"/>
        <v>000556BLACK/GREY/REDV01</v>
      </c>
      <c r="O340" s="75" t="str">
        <f>VLOOKUP(A340,'Order Import'!A:C,3,FALSE)</f>
        <v>BKGYRD</v>
      </c>
    </row>
    <row r="341" spans="1:15">
      <c r="A341" s="171" t="s">
        <v>555</v>
      </c>
      <c r="B341" s="102" t="str">
        <f>VLOOKUP(A341,'Order Summary'!B:G,5,FALSE)</f>
        <v>Medium</v>
      </c>
      <c r="C341" s="102" t="s">
        <v>603</v>
      </c>
      <c r="D341" s="172" t="s">
        <v>453</v>
      </c>
      <c r="E341" s="148" t="s">
        <v>361</v>
      </c>
      <c r="F341" s="75">
        <f>IFERROR(VLOOKUP(N341,'Order Summary'!$I:$AF,MATCH('Order Import'!D341,'Order Summary'!$I$13:$AF$13,0),FALSE),)</f>
        <v>0</v>
      </c>
      <c r="M341" s="102" t="str">
        <f>VLOOKUP(A341,'Order Summary'!$B:$E,4,FALSE)</f>
        <v>BLACK/GREY/RED</v>
      </c>
      <c r="N341" s="75" t="str">
        <f t="shared" si="6"/>
        <v>000556BLACK/GREY/REDV01</v>
      </c>
      <c r="O341" s="75" t="str">
        <f>VLOOKUP(A341,'Order Import'!A:C,3,FALSE)</f>
        <v>BKGYRD</v>
      </c>
    </row>
    <row r="342" spans="1:15">
      <c r="A342" s="171" t="s">
        <v>555</v>
      </c>
      <c r="B342" s="102" t="str">
        <f>VLOOKUP(A342,'Order Summary'!B:G,5,FALSE)</f>
        <v>Medium</v>
      </c>
      <c r="C342" s="102" t="s">
        <v>603</v>
      </c>
      <c r="D342" s="172" t="s">
        <v>454</v>
      </c>
      <c r="E342" s="148" t="s">
        <v>361</v>
      </c>
      <c r="F342" s="75">
        <f>IFERROR(VLOOKUP(N342,'Order Summary'!$I:$AF,MATCH('Order Import'!D342,'Order Summary'!$I$13:$AF$13,0),FALSE),)</f>
        <v>0</v>
      </c>
      <c r="M342" s="102" t="str">
        <f>VLOOKUP(A342,'Order Summary'!$B:$E,4,FALSE)</f>
        <v>BLACK/GREY/RED</v>
      </c>
      <c r="N342" s="75" t="str">
        <f t="shared" si="6"/>
        <v>000556BLACK/GREY/REDV01</v>
      </c>
      <c r="O342" s="75" t="str">
        <f>VLOOKUP(A342,'Order Import'!A:C,3,FALSE)</f>
        <v>BKGYRD</v>
      </c>
    </row>
    <row r="343" spans="1:15">
      <c r="A343" s="171" t="s">
        <v>555</v>
      </c>
      <c r="B343" s="102" t="str">
        <f>VLOOKUP(A343,'Order Summary'!B:G,5,FALSE)</f>
        <v>Medium</v>
      </c>
      <c r="C343" s="102" t="s">
        <v>603</v>
      </c>
      <c r="D343" s="172" t="s">
        <v>455</v>
      </c>
      <c r="E343" s="148" t="s">
        <v>361</v>
      </c>
      <c r="F343" s="75">
        <f>IFERROR(VLOOKUP(N343,'Order Summary'!$I:$AF,MATCH('Order Import'!D343,'Order Summary'!$I$13:$AF$13,0),FALSE),)</f>
        <v>0</v>
      </c>
      <c r="M343" s="102" t="str">
        <f>VLOOKUP(A343,'Order Summary'!$B:$E,4,FALSE)</f>
        <v>BLACK/GREY/RED</v>
      </c>
      <c r="N343" s="75" t="str">
        <f t="shared" si="6"/>
        <v>000556BLACK/GREY/REDV01</v>
      </c>
      <c r="O343" s="75" t="str">
        <f>VLOOKUP(A343,'Order Import'!A:C,3,FALSE)</f>
        <v>BKGYRD</v>
      </c>
    </row>
    <row r="344" spans="1:15">
      <c r="A344" s="171" t="s">
        <v>555</v>
      </c>
      <c r="B344" s="102" t="str">
        <f>VLOOKUP(A344,'Order Summary'!B:G,5,FALSE)</f>
        <v>Medium</v>
      </c>
      <c r="C344" s="102" t="s">
        <v>603</v>
      </c>
      <c r="D344" s="172" t="s">
        <v>456</v>
      </c>
      <c r="E344" s="148" t="s">
        <v>361</v>
      </c>
      <c r="F344" s="75">
        <f>IFERROR(VLOOKUP(N344,'Order Summary'!$I:$AF,MATCH('Order Import'!D344,'Order Summary'!$I$13:$AF$13,0),FALSE),)</f>
        <v>0</v>
      </c>
      <c r="M344" s="102" t="str">
        <f>VLOOKUP(A344,'Order Summary'!$B:$E,4,FALSE)</f>
        <v>BLACK/GREY/RED</v>
      </c>
      <c r="N344" s="75" t="str">
        <f t="shared" si="6"/>
        <v>000556BLACK/GREY/REDV01</v>
      </c>
      <c r="O344" s="75" t="str">
        <f>VLOOKUP(A344,'Order Import'!A:C,3,FALSE)</f>
        <v>BKGYRD</v>
      </c>
    </row>
    <row r="345" spans="1:15">
      <c r="A345" s="171" t="s">
        <v>555</v>
      </c>
      <c r="B345" s="102" t="str">
        <f>VLOOKUP(A345,'Order Summary'!B:G,5,FALSE)</f>
        <v>Medium</v>
      </c>
      <c r="C345" s="102" t="s">
        <v>603</v>
      </c>
      <c r="D345" s="172" t="s">
        <v>457</v>
      </c>
      <c r="E345" s="148" t="s">
        <v>361</v>
      </c>
      <c r="F345" s="75">
        <f>IFERROR(VLOOKUP(N345,'Order Summary'!$I:$AF,MATCH('Order Import'!D345,'Order Summary'!$I$13:$AF$13,0),FALSE),)</f>
        <v>0</v>
      </c>
      <c r="M345" s="102" t="str">
        <f>VLOOKUP(A345,'Order Summary'!$B:$E,4,FALSE)</f>
        <v>BLACK/GREY/RED</v>
      </c>
      <c r="N345" s="75" t="str">
        <f t="shared" si="6"/>
        <v>000556BLACK/GREY/REDV01</v>
      </c>
      <c r="O345" s="75" t="str">
        <f>VLOOKUP(A345,'Order Import'!A:C,3,FALSE)</f>
        <v>BKGYRD</v>
      </c>
    </row>
    <row r="346" spans="1:15">
      <c r="A346" s="171" t="s">
        <v>555</v>
      </c>
      <c r="B346" s="102" t="str">
        <f>VLOOKUP(A346,'Order Summary'!B:G,5,FALSE)</f>
        <v>Medium</v>
      </c>
      <c r="C346" s="102" t="s">
        <v>603</v>
      </c>
      <c r="D346" s="172" t="s">
        <v>458</v>
      </c>
      <c r="E346" s="148" t="s">
        <v>361</v>
      </c>
      <c r="F346" s="75">
        <f>IFERROR(VLOOKUP(N346,'Order Summary'!$I:$AF,MATCH('Order Import'!D346,'Order Summary'!$I$13:$AF$13,0),FALSE),)</f>
        <v>0</v>
      </c>
      <c r="M346" s="102" t="str">
        <f>VLOOKUP(A346,'Order Summary'!$B:$E,4,FALSE)</f>
        <v>BLACK/GREY/RED</v>
      </c>
      <c r="N346" s="75" t="str">
        <f t="shared" si="6"/>
        <v>000556BLACK/GREY/REDV01</v>
      </c>
      <c r="O346" s="75" t="str">
        <f>VLOOKUP(A346,'Order Import'!A:C,3,FALSE)</f>
        <v>BKGYRD</v>
      </c>
    </row>
    <row r="347" spans="1:15">
      <c r="A347" s="171" t="s">
        <v>555</v>
      </c>
      <c r="B347" s="102" t="str">
        <f>VLOOKUP(A347,'Order Summary'!B:G,5,FALSE)</f>
        <v>Medium</v>
      </c>
      <c r="C347" s="102" t="s">
        <v>603</v>
      </c>
      <c r="D347" s="172" t="s">
        <v>459</v>
      </c>
      <c r="E347" s="148" t="s">
        <v>361</v>
      </c>
      <c r="F347" s="75">
        <f>IFERROR(VLOOKUP(N347,'Order Summary'!$I:$AF,MATCH('Order Import'!D347,'Order Summary'!$I$13:$AF$13,0),FALSE),)</f>
        <v>0</v>
      </c>
      <c r="M347" s="102" t="str">
        <f>VLOOKUP(A347,'Order Summary'!$B:$E,4,FALSE)</f>
        <v>BLACK/GREY/RED</v>
      </c>
      <c r="N347" s="75" t="str">
        <f t="shared" si="6"/>
        <v>000556BLACK/GREY/REDV01</v>
      </c>
      <c r="O347" s="75" t="str">
        <f>VLOOKUP(A347,'Order Import'!A:C,3,FALSE)</f>
        <v>BKGYRD</v>
      </c>
    </row>
    <row r="348" spans="1:15">
      <c r="A348" s="171" t="s">
        <v>555</v>
      </c>
      <c r="B348" s="102" t="str">
        <f>VLOOKUP(A348,'Order Summary'!B:G,5,FALSE)</f>
        <v>Medium</v>
      </c>
      <c r="C348" s="102" t="s">
        <v>603</v>
      </c>
      <c r="D348" s="172" t="s">
        <v>460</v>
      </c>
      <c r="E348" s="148" t="s">
        <v>361</v>
      </c>
      <c r="F348" s="75">
        <f>IFERROR(VLOOKUP(N348,'Order Summary'!$I:$AF,MATCH('Order Import'!D348,'Order Summary'!$I$13:$AF$13,0),FALSE),)</f>
        <v>0</v>
      </c>
      <c r="M348" s="102" t="str">
        <f>VLOOKUP(A348,'Order Summary'!$B:$E,4,FALSE)</f>
        <v>BLACK/GREY/RED</v>
      </c>
      <c r="N348" s="75" t="str">
        <f t="shared" si="6"/>
        <v>000556BLACK/GREY/REDV01</v>
      </c>
      <c r="O348" s="75" t="str">
        <f>VLOOKUP(A348,'Order Import'!A:C,3,FALSE)</f>
        <v>BKGYRD</v>
      </c>
    </row>
    <row r="349" spans="1:15">
      <c r="A349" s="171" t="s">
        <v>555</v>
      </c>
      <c r="B349" s="102" t="str">
        <f>VLOOKUP(A349,'Order Summary'!B:G,5,FALSE)</f>
        <v>Medium</v>
      </c>
      <c r="C349" s="102" t="s">
        <v>603</v>
      </c>
      <c r="D349" s="172" t="s">
        <v>461</v>
      </c>
      <c r="E349" s="148" t="s">
        <v>361</v>
      </c>
      <c r="F349" s="75">
        <f>IFERROR(VLOOKUP(N349,'Order Summary'!$I:$AF,MATCH('Order Import'!D349,'Order Summary'!$I$13:$AF$13,0),FALSE),)</f>
        <v>0</v>
      </c>
      <c r="M349" s="102" t="str">
        <f>VLOOKUP(A349,'Order Summary'!$B:$E,4,FALSE)</f>
        <v>BLACK/GREY/RED</v>
      </c>
      <c r="N349" s="75" t="str">
        <f t="shared" si="6"/>
        <v>000556BLACK/GREY/REDV01</v>
      </c>
      <c r="O349" s="75" t="str">
        <f>VLOOKUP(A349,'Order Import'!A:C,3,FALSE)</f>
        <v>BKGYRD</v>
      </c>
    </row>
    <row r="350" spans="1:15">
      <c r="A350" s="171" t="s">
        <v>556</v>
      </c>
      <c r="B350" s="102" t="str">
        <f>VLOOKUP(A350,'Order Summary'!B:G,5,FALSE)</f>
        <v>Medium</v>
      </c>
      <c r="C350" s="102" t="s">
        <v>604</v>
      </c>
      <c r="D350" s="172" t="s">
        <v>441</v>
      </c>
      <c r="E350" s="148" t="s">
        <v>361</v>
      </c>
      <c r="F350" s="75">
        <f>IFERROR(VLOOKUP(N350,'Order Summary'!$I:$AF,MATCH('Order Import'!D350,'Order Summary'!$I$13:$AF$13,0),FALSE),)</f>
        <v>0</v>
      </c>
      <c r="M350" s="102" t="str">
        <f>VLOOKUP(A350,'Order Summary'!$B:$E,4,FALSE)</f>
        <v>BLACK/GREY/TEAL</v>
      </c>
      <c r="N350" s="75" t="str">
        <f t="shared" si="6"/>
        <v>000568BLACK/GREY/TEALV01</v>
      </c>
      <c r="O350" s="75" t="str">
        <f>VLOOKUP(A350,'Order Import'!A:C,3,FALSE)</f>
        <v>BKGYTL</v>
      </c>
    </row>
    <row r="351" spans="1:15">
      <c r="A351" s="171" t="s">
        <v>556</v>
      </c>
      <c r="B351" s="102" t="str">
        <f>VLOOKUP(A351,'Order Summary'!B:G,5,FALSE)</f>
        <v>Medium</v>
      </c>
      <c r="C351" s="102" t="s">
        <v>604</v>
      </c>
      <c r="D351" s="172" t="s">
        <v>442</v>
      </c>
      <c r="E351" s="148" t="s">
        <v>361</v>
      </c>
      <c r="F351" s="75">
        <f>IFERROR(VLOOKUP(N351,'Order Summary'!$I:$AF,MATCH('Order Import'!D351,'Order Summary'!$I$13:$AF$13,0),FALSE),)</f>
        <v>0</v>
      </c>
      <c r="M351" s="102" t="str">
        <f>VLOOKUP(A351,'Order Summary'!$B:$E,4,FALSE)</f>
        <v>BLACK/GREY/TEAL</v>
      </c>
      <c r="N351" s="75" t="str">
        <f t="shared" si="6"/>
        <v>000568BLACK/GREY/TEALV01</v>
      </c>
      <c r="O351" s="75" t="str">
        <f>VLOOKUP(A351,'Order Import'!A:C,3,FALSE)</f>
        <v>BKGYTL</v>
      </c>
    </row>
    <row r="352" spans="1:15">
      <c r="A352" s="171" t="s">
        <v>556</v>
      </c>
      <c r="B352" s="102" t="str">
        <f>VLOOKUP(A352,'Order Summary'!B:G,5,FALSE)</f>
        <v>Medium</v>
      </c>
      <c r="C352" s="102" t="s">
        <v>604</v>
      </c>
      <c r="D352" s="172" t="s">
        <v>443</v>
      </c>
      <c r="E352" s="148" t="s">
        <v>361</v>
      </c>
      <c r="F352" s="75">
        <f>IFERROR(VLOOKUP(N352,'Order Summary'!$I:$AF,MATCH('Order Import'!D352,'Order Summary'!$I$13:$AF$13,0),FALSE),)</f>
        <v>0</v>
      </c>
      <c r="M352" s="102" t="str">
        <f>VLOOKUP(A352,'Order Summary'!$B:$E,4,FALSE)</f>
        <v>BLACK/GREY/TEAL</v>
      </c>
      <c r="N352" s="75" t="str">
        <f t="shared" si="6"/>
        <v>000568BLACK/GREY/TEALV01</v>
      </c>
      <c r="O352" s="75" t="str">
        <f>VLOOKUP(A352,'Order Import'!A:C,3,FALSE)</f>
        <v>BKGYTL</v>
      </c>
    </row>
    <row r="353" spans="1:15">
      <c r="A353" s="171" t="s">
        <v>556</v>
      </c>
      <c r="B353" s="102" t="str">
        <f>VLOOKUP(A353,'Order Summary'!B:G,5,FALSE)</f>
        <v>Medium</v>
      </c>
      <c r="C353" s="102" t="s">
        <v>604</v>
      </c>
      <c r="D353" s="172" t="s">
        <v>444</v>
      </c>
      <c r="E353" s="148" t="s">
        <v>361</v>
      </c>
      <c r="F353" s="75">
        <f>IFERROR(VLOOKUP(N353,'Order Summary'!$I:$AF,MATCH('Order Import'!D353,'Order Summary'!$I$13:$AF$13,0),FALSE),)</f>
        <v>0</v>
      </c>
      <c r="M353" s="102" t="str">
        <f>VLOOKUP(A353,'Order Summary'!$B:$E,4,FALSE)</f>
        <v>BLACK/GREY/TEAL</v>
      </c>
      <c r="N353" s="75" t="str">
        <f t="shared" si="6"/>
        <v>000568BLACK/GREY/TEALV01</v>
      </c>
      <c r="O353" s="75" t="str">
        <f>VLOOKUP(A353,'Order Import'!A:C,3,FALSE)</f>
        <v>BKGYTL</v>
      </c>
    </row>
    <row r="354" spans="1:15">
      <c r="A354" s="171" t="s">
        <v>556</v>
      </c>
      <c r="B354" s="102" t="str">
        <f>VLOOKUP(A354,'Order Summary'!B:G,5,FALSE)</f>
        <v>Medium</v>
      </c>
      <c r="C354" s="102" t="s">
        <v>604</v>
      </c>
      <c r="D354" s="172" t="s">
        <v>445</v>
      </c>
      <c r="E354" s="148" t="s">
        <v>361</v>
      </c>
      <c r="F354" s="75">
        <f>IFERROR(VLOOKUP(N354,'Order Summary'!$I:$AF,MATCH('Order Import'!D354,'Order Summary'!$I$13:$AF$13,0),FALSE),)</f>
        <v>0</v>
      </c>
      <c r="M354" s="102" t="str">
        <f>VLOOKUP(A354,'Order Summary'!$B:$E,4,FALSE)</f>
        <v>BLACK/GREY/TEAL</v>
      </c>
      <c r="N354" s="75" t="str">
        <f t="shared" si="6"/>
        <v>000568BLACK/GREY/TEALV01</v>
      </c>
      <c r="O354" s="75" t="str">
        <f>VLOOKUP(A354,'Order Import'!A:C,3,FALSE)</f>
        <v>BKGYTL</v>
      </c>
    </row>
    <row r="355" spans="1:15">
      <c r="A355" s="171" t="s">
        <v>556</v>
      </c>
      <c r="B355" s="102" t="str">
        <f>VLOOKUP(A355,'Order Summary'!B:G,5,FALSE)</f>
        <v>Medium</v>
      </c>
      <c r="C355" s="102" t="s">
        <v>604</v>
      </c>
      <c r="D355" s="172" t="s">
        <v>446</v>
      </c>
      <c r="E355" s="148" t="s">
        <v>361</v>
      </c>
      <c r="F355" s="75">
        <f>IFERROR(VLOOKUP(N355,'Order Summary'!$I:$AF,MATCH('Order Import'!D355,'Order Summary'!$I$13:$AF$13,0),FALSE),)</f>
        <v>0</v>
      </c>
      <c r="M355" s="102" t="str">
        <f>VLOOKUP(A355,'Order Summary'!$B:$E,4,FALSE)</f>
        <v>BLACK/GREY/TEAL</v>
      </c>
      <c r="N355" s="75" t="str">
        <f t="shared" si="6"/>
        <v>000568BLACK/GREY/TEALV01</v>
      </c>
      <c r="O355" s="75" t="str">
        <f>VLOOKUP(A355,'Order Import'!A:C,3,FALSE)</f>
        <v>BKGYTL</v>
      </c>
    </row>
    <row r="356" spans="1:15">
      <c r="A356" s="171" t="s">
        <v>556</v>
      </c>
      <c r="B356" s="102" t="str">
        <f>VLOOKUP(A356,'Order Summary'!B:G,5,FALSE)</f>
        <v>Medium</v>
      </c>
      <c r="C356" s="102" t="s">
        <v>604</v>
      </c>
      <c r="D356" s="172" t="s">
        <v>447</v>
      </c>
      <c r="E356" s="148" t="s">
        <v>361</v>
      </c>
      <c r="F356" s="75">
        <f>IFERROR(VLOOKUP(N356,'Order Summary'!$I:$AF,MATCH('Order Import'!D356,'Order Summary'!$I$13:$AF$13,0),FALSE),)</f>
        <v>0</v>
      </c>
      <c r="M356" s="102" t="str">
        <f>VLOOKUP(A356,'Order Summary'!$B:$E,4,FALSE)</f>
        <v>BLACK/GREY/TEAL</v>
      </c>
      <c r="N356" s="75" t="str">
        <f t="shared" si="6"/>
        <v>000568BLACK/GREY/TEALV01</v>
      </c>
      <c r="O356" s="75" t="str">
        <f>VLOOKUP(A356,'Order Import'!A:C,3,FALSE)</f>
        <v>BKGYTL</v>
      </c>
    </row>
    <row r="357" spans="1:15">
      <c r="A357" s="171" t="s">
        <v>556</v>
      </c>
      <c r="B357" s="102" t="str">
        <f>VLOOKUP(A357,'Order Summary'!B:G,5,FALSE)</f>
        <v>Medium</v>
      </c>
      <c r="C357" s="102" t="s">
        <v>604</v>
      </c>
      <c r="D357" s="172" t="s">
        <v>448</v>
      </c>
      <c r="E357" s="148" t="s">
        <v>361</v>
      </c>
      <c r="F357" s="75">
        <f>IFERROR(VLOOKUP(N357,'Order Summary'!$I:$AF,MATCH('Order Import'!D357,'Order Summary'!$I$13:$AF$13,0),FALSE),)</f>
        <v>0</v>
      </c>
      <c r="M357" s="102" t="str">
        <f>VLOOKUP(A357,'Order Summary'!$B:$E,4,FALSE)</f>
        <v>BLACK/GREY/TEAL</v>
      </c>
      <c r="N357" s="75" t="str">
        <f t="shared" si="6"/>
        <v>000568BLACK/GREY/TEALV01</v>
      </c>
      <c r="O357" s="75" t="str">
        <f>VLOOKUP(A357,'Order Import'!A:C,3,FALSE)</f>
        <v>BKGYTL</v>
      </c>
    </row>
    <row r="358" spans="1:15">
      <c r="A358" s="171" t="s">
        <v>556</v>
      </c>
      <c r="B358" s="102" t="str">
        <f>VLOOKUP(A358,'Order Summary'!B:G,5,FALSE)</f>
        <v>Medium</v>
      </c>
      <c r="C358" s="102" t="s">
        <v>604</v>
      </c>
      <c r="D358" s="172" t="s">
        <v>449</v>
      </c>
      <c r="E358" s="148" t="s">
        <v>361</v>
      </c>
      <c r="F358" s="75">
        <f>IFERROR(VLOOKUP(N358,'Order Summary'!$I:$AF,MATCH('Order Import'!D358,'Order Summary'!$I$13:$AF$13,0),FALSE),)</f>
        <v>0</v>
      </c>
      <c r="M358" s="102" t="str">
        <f>VLOOKUP(A358,'Order Summary'!$B:$E,4,FALSE)</f>
        <v>BLACK/GREY/TEAL</v>
      </c>
      <c r="N358" s="75" t="str">
        <f t="shared" ref="N358:N393" si="7">CONCATENATE(A358,M358,E358)</f>
        <v>000568BLACK/GREY/TEALV01</v>
      </c>
      <c r="O358" s="75" t="str">
        <f>VLOOKUP(A358,'Order Import'!A:C,3,FALSE)</f>
        <v>BKGYTL</v>
      </c>
    </row>
    <row r="359" spans="1:15">
      <c r="A359" s="171" t="s">
        <v>556</v>
      </c>
      <c r="B359" s="102" t="str">
        <f>VLOOKUP(A359,'Order Summary'!B:G,5,FALSE)</f>
        <v>Medium</v>
      </c>
      <c r="C359" s="102" t="s">
        <v>604</v>
      </c>
      <c r="D359" s="172" t="s">
        <v>450</v>
      </c>
      <c r="E359" s="148" t="s">
        <v>361</v>
      </c>
      <c r="F359" s="75">
        <f>IFERROR(VLOOKUP(N359,'Order Summary'!$I:$AF,MATCH('Order Import'!D359,'Order Summary'!$I$13:$AF$13,0),FALSE),)</f>
        <v>0</v>
      </c>
      <c r="M359" s="102" t="str">
        <f>VLOOKUP(A359,'Order Summary'!$B:$E,4,FALSE)</f>
        <v>BLACK/GREY/TEAL</v>
      </c>
      <c r="N359" s="75" t="str">
        <f t="shared" si="7"/>
        <v>000568BLACK/GREY/TEALV01</v>
      </c>
      <c r="O359" s="75" t="str">
        <f>VLOOKUP(A359,'Order Import'!A:C,3,FALSE)</f>
        <v>BKGYTL</v>
      </c>
    </row>
    <row r="360" spans="1:15">
      <c r="A360" s="171" t="s">
        <v>556</v>
      </c>
      <c r="B360" s="102" t="str">
        <f>VLOOKUP(A360,'Order Summary'!B:G,5,FALSE)</f>
        <v>Medium</v>
      </c>
      <c r="C360" s="102" t="s">
        <v>604</v>
      </c>
      <c r="D360" s="172" t="s">
        <v>451</v>
      </c>
      <c r="E360" s="148" t="s">
        <v>361</v>
      </c>
      <c r="F360" s="75">
        <f>IFERROR(VLOOKUP(N360,'Order Summary'!$I:$AF,MATCH('Order Import'!D360,'Order Summary'!$I$13:$AF$13,0),FALSE),)</f>
        <v>0</v>
      </c>
      <c r="M360" s="102" t="str">
        <f>VLOOKUP(A360,'Order Summary'!$B:$E,4,FALSE)</f>
        <v>BLACK/GREY/TEAL</v>
      </c>
      <c r="N360" s="75" t="str">
        <f t="shared" si="7"/>
        <v>000568BLACK/GREY/TEALV01</v>
      </c>
      <c r="O360" s="75" t="str">
        <f>VLOOKUP(A360,'Order Import'!A:C,3,FALSE)</f>
        <v>BKGYTL</v>
      </c>
    </row>
    <row r="361" spans="1:15">
      <c r="A361" s="171" t="s">
        <v>556</v>
      </c>
      <c r="B361" s="102" t="str">
        <f>VLOOKUP(A361,'Order Summary'!B:G,5,FALSE)</f>
        <v>Medium</v>
      </c>
      <c r="C361" s="102" t="s">
        <v>604</v>
      </c>
      <c r="D361" s="172" t="s">
        <v>452</v>
      </c>
      <c r="E361" s="148" t="s">
        <v>361</v>
      </c>
      <c r="F361" s="75">
        <f>IFERROR(VLOOKUP(N361,'Order Summary'!$I:$AF,MATCH('Order Import'!D361,'Order Summary'!$I$13:$AF$13,0),FALSE),)</f>
        <v>0</v>
      </c>
      <c r="M361" s="102" t="str">
        <f>VLOOKUP(A361,'Order Summary'!$B:$E,4,FALSE)</f>
        <v>BLACK/GREY/TEAL</v>
      </c>
      <c r="N361" s="75" t="str">
        <f t="shared" si="7"/>
        <v>000568BLACK/GREY/TEALV01</v>
      </c>
      <c r="O361" s="75" t="str">
        <f>VLOOKUP(A361,'Order Import'!A:C,3,FALSE)</f>
        <v>BKGYTL</v>
      </c>
    </row>
    <row r="362" spans="1:15">
      <c r="A362" s="171" t="s">
        <v>556</v>
      </c>
      <c r="B362" s="102" t="str">
        <f>VLOOKUP(A362,'Order Summary'!B:G,5,FALSE)</f>
        <v>Medium</v>
      </c>
      <c r="C362" s="102" t="s">
        <v>604</v>
      </c>
      <c r="D362" s="172" t="s">
        <v>453</v>
      </c>
      <c r="E362" s="148" t="s">
        <v>361</v>
      </c>
      <c r="F362" s="75">
        <f>IFERROR(VLOOKUP(N362,'Order Summary'!$I:$AF,MATCH('Order Import'!D362,'Order Summary'!$I$13:$AF$13,0),FALSE),)</f>
        <v>0</v>
      </c>
      <c r="M362" s="102" t="str">
        <f>VLOOKUP(A362,'Order Summary'!$B:$E,4,FALSE)</f>
        <v>BLACK/GREY/TEAL</v>
      </c>
      <c r="N362" s="75" t="str">
        <f t="shared" si="7"/>
        <v>000568BLACK/GREY/TEALV01</v>
      </c>
      <c r="O362" s="75" t="str">
        <f>VLOOKUP(A362,'Order Import'!A:C,3,FALSE)</f>
        <v>BKGYTL</v>
      </c>
    </row>
    <row r="363" spans="1:15">
      <c r="A363" s="171" t="s">
        <v>557</v>
      </c>
      <c r="B363" s="102" t="str">
        <f>VLOOKUP(A363,'Order Summary'!B:G,5,FALSE)</f>
        <v>Medium</v>
      </c>
      <c r="C363" s="102" t="s">
        <v>605</v>
      </c>
      <c r="D363" s="172" t="s">
        <v>447</v>
      </c>
      <c r="E363" s="148" t="s">
        <v>361</v>
      </c>
      <c r="F363" s="75">
        <f>IFERROR(VLOOKUP(N363,'Order Summary'!$I:$AF,MATCH('Order Import'!D363,'Order Summary'!$I$13:$AF$13,0),FALSE),)</f>
        <v>0</v>
      </c>
      <c r="M363" s="102" t="str">
        <f>VLOOKUP(A363,'Order Summary'!$B:$E,4,FALSE)</f>
        <v>DARK GREY/BLUE/BLACK</v>
      </c>
      <c r="N363" s="75" t="str">
        <f t="shared" si="7"/>
        <v>000557DARK GREY/BLUE/BLACKV01</v>
      </c>
      <c r="O363" s="75" t="str">
        <f>VLOOKUP(A363,'Order Import'!A:C,3,FALSE)</f>
        <v>DGBLBK</v>
      </c>
    </row>
    <row r="364" spans="1:15">
      <c r="A364" s="171" t="s">
        <v>557</v>
      </c>
      <c r="B364" s="102" t="str">
        <f>VLOOKUP(A364,'Order Summary'!B:G,5,FALSE)</f>
        <v>Medium</v>
      </c>
      <c r="C364" s="102" t="s">
        <v>605</v>
      </c>
      <c r="D364" s="172" t="s">
        <v>448</v>
      </c>
      <c r="E364" s="148" t="s">
        <v>361</v>
      </c>
      <c r="F364" s="75">
        <f>IFERROR(VLOOKUP(N364,'Order Summary'!$I:$AF,MATCH('Order Import'!D364,'Order Summary'!$I$13:$AF$13,0),FALSE),)</f>
        <v>0</v>
      </c>
      <c r="M364" s="102" t="str">
        <f>VLOOKUP(A364,'Order Summary'!$B:$E,4,FALSE)</f>
        <v>DARK GREY/BLUE/BLACK</v>
      </c>
      <c r="N364" s="75" t="str">
        <f t="shared" si="7"/>
        <v>000557DARK GREY/BLUE/BLACKV01</v>
      </c>
      <c r="O364" s="75" t="str">
        <f>VLOOKUP(A364,'Order Import'!A:C,3,FALSE)</f>
        <v>DGBLBK</v>
      </c>
    </row>
    <row r="365" spans="1:15">
      <c r="A365" s="171" t="s">
        <v>557</v>
      </c>
      <c r="B365" s="102" t="str">
        <f>VLOOKUP(A365,'Order Summary'!B:G,5,FALSE)</f>
        <v>Medium</v>
      </c>
      <c r="C365" s="102" t="s">
        <v>605</v>
      </c>
      <c r="D365" s="172" t="s">
        <v>449</v>
      </c>
      <c r="E365" s="148" t="s">
        <v>361</v>
      </c>
      <c r="F365" s="75">
        <f>IFERROR(VLOOKUP(N365,'Order Summary'!$I:$AF,MATCH('Order Import'!D365,'Order Summary'!$I$13:$AF$13,0),FALSE),)</f>
        <v>0</v>
      </c>
      <c r="M365" s="102" t="str">
        <f>VLOOKUP(A365,'Order Summary'!$B:$E,4,FALSE)</f>
        <v>DARK GREY/BLUE/BLACK</v>
      </c>
      <c r="N365" s="75" t="str">
        <f t="shared" si="7"/>
        <v>000557DARK GREY/BLUE/BLACKV01</v>
      </c>
      <c r="O365" s="75" t="str">
        <f>VLOOKUP(A365,'Order Import'!A:C,3,FALSE)</f>
        <v>DGBLBK</v>
      </c>
    </row>
    <row r="366" spans="1:15">
      <c r="A366" s="171" t="s">
        <v>557</v>
      </c>
      <c r="B366" s="102" t="str">
        <f>VLOOKUP(A366,'Order Summary'!B:G,5,FALSE)</f>
        <v>Medium</v>
      </c>
      <c r="C366" s="102" t="s">
        <v>605</v>
      </c>
      <c r="D366" s="172" t="s">
        <v>450</v>
      </c>
      <c r="E366" s="148" t="s">
        <v>361</v>
      </c>
      <c r="F366" s="75">
        <f>IFERROR(VLOOKUP(N366,'Order Summary'!$I:$AF,MATCH('Order Import'!D366,'Order Summary'!$I$13:$AF$13,0),FALSE),)</f>
        <v>0</v>
      </c>
      <c r="M366" s="102" t="str">
        <f>VLOOKUP(A366,'Order Summary'!$B:$E,4,FALSE)</f>
        <v>DARK GREY/BLUE/BLACK</v>
      </c>
      <c r="N366" s="75" t="str">
        <f t="shared" si="7"/>
        <v>000557DARK GREY/BLUE/BLACKV01</v>
      </c>
      <c r="O366" s="75" t="str">
        <f>VLOOKUP(A366,'Order Import'!A:C,3,FALSE)</f>
        <v>DGBLBK</v>
      </c>
    </row>
    <row r="367" spans="1:15">
      <c r="A367" s="171" t="s">
        <v>557</v>
      </c>
      <c r="B367" s="102" t="str">
        <f>VLOOKUP(A367,'Order Summary'!B:G,5,FALSE)</f>
        <v>Medium</v>
      </c>
      <c r="C367" s="102" t="s">
        <v>605</v>
      </c>
      <c r="D367" s="172" t="s">
        <v>451</v>
      </c>
      <c r="E367" s="148" t="s">
        <v>361</v>
      </c>
      <c r="F367" s="75">
        <f>IFERROR(VLOOKUP(N367,'Order Summary'!$I:$AF,MATCH('Order Import'!D367,'Order Summary'!$I$13:$AF$13,0),FALSE),)</f>
        <v>0</v>
      </c>
      <c r="M367" s="102" t="str">
        <f>VLOOKUP(A367,'Order Summary'!$B:$E,4,FALSE)</f>
        <v>DARK GREY/BLUE/BLACK</v>
      </c>
      <c r="N367" s="75" t="str">
        <f t="shared" si="7"/>
        <v>000557DARK GREY/BLUE/BLACKV01</v>
      </c>
      <c r="O367" s="75" t="str">
        <f>VLOOKUP(A367,'Order Import'!A:C,3,FALSE)</f>
        <v>DGBLBK</v>
      </c>
    </row>
    <row r="368" spans="1:15">
      <c r="A368" s="171" t="s">
        <v>557</v>
      </c>
      <c r="B368" s="102" t="str">
        <f>VLOOKUP(A368,'Order Summary'!B:G,5,FALSE)</f>
        <v>Medium</v>
      </c>
      <c r="C368" s="102" t="s">
        <v>605</v>
      </c>
      <c r="D368" s="172" t="s">
        <v>452</v>
      </c>
      <c r="E368" s="148" t="s">
        <v>361</v>
      </c>
      <c r="F368" s="75">
        <f>IFERROR(VLOOKUP(N368,'Order Summary'!$I:$AF,MATCH('Order Import'!D368,'Order Summary'!$I$13:$AF$13,0),FALSE),)</f>
        <v>0</v>
      </c>
      <c r="M368" s="102" t="str">
        <f>VLOOKUP(A368,'Order Summary'!$B:$E,4,FALSE)</f>
        <v>DARK GREY/BLUE/BLACK</v>
      </c>
      <c r="N368" s="75" t="str">
        <f t="shared" si="7"/>
        <v>000557DARK GREY/BLUE/BLACKV01</v>
      </c>
      <c r="O368" s="75" t="str">
        <f>VLOOKUP(A368,'Order Import'!A:C,3,FALSE)</f>
        <v>DGBLBK</v>
      </c>
    </row>
    <row r="369" spans="1:15">
      <c r="A369" s="171" t="s">
        <v>557</v>
      </c>
      <c r="B369" s="102" t="str">
        <f>VLOOKUP(A369,'Order Summary'!B:G,5,FALSE)</f>
        <v>Medium</v>
      </c>
      <c r="C369" s="102" t="s">
        <v>605</v>
      </c>
      <c r="D369" s="172" t="s">
        <v>453</v>
      </c>
      <c r="E369" s="148" t="s">
        <v>361</v>
      </c>
      <c r="F369" s="75">
        <f>IFERROR(VLOOKUP(N369,'Order Summary'!$I:$AF,MATCH('Order Import'!D369,'Order Summary'!$I$13:$AF$13,0),FALSE),)</f>
        <v>0</v>
      </c>
      <c r="M369" s="102" t="str">
        <f>VLOOKUP(A369,'Order Summary'!$B:$E,4,FALSE)</f>
        <v>DARK GREY/BLUE/BLACK</v>
      </c>
      <c r="N369" s="75" t="str">
        <f t="shared" si="7"/>
        <v>000557DARK GREY/BLUE/BLACKV01</v>
      </c>
      <c r="O369" s="75" t="str">
        <f>VLOOKUP(A369,'Order Import'!A:C,3,FALSE)</f>
        <v>DGBLBK</v>
      </c>
    </row>
    <row r="370" spans="1:15">
      <c r="A370" s="171" t="s">
        <v>557</v>
      </c>
      <c r="B370" s="102" t="str">
        <f>VLOOKUP(A370,'Order Summary'!B:G,5,FALSE)</f>
        <v>Medium</v>
      </c>
      <c r="C370" s="102" t="s">
        <v>605</v>
      </c>
      <c r="D370" s="172" t="s">
        <v>454</v>
      </c>
      <c r="E370" s="148" t="s">
        <v>361</v>
      </c>
      <c r="F370" s="75">
        <f>IFERROR(VLOOKUP(N370,'Order Summary'!$I:$AF,MATCH('Order Import'!D370,'Order Summary'!$I$13:$AF$13,0),FALSE),)</f>
        <v>0</v>
      </c>
      <c r="M370" s="102" t="str">
        <f>VLOOKUP(A370,'Order Summary'!$B:$E,4,FALSE)</f>
        <v>DARK GREY/BLUE/BLACK</v>
      </c>
      <c r="N370" s="75" t="str">
        <f t="shared" si="7"/>
        <v>000557DARK GREY/BLUE/BLACKV01</v>
      </c>
      <c r="O370" s="75" t="str">
        <f>VLOOKUP(A370,'Order Import'!A:C,3,FALSE)</f>
        <v>DGBLBK</v>
      </c>
    </row>
    <row r="371" spans="1:15">
      <c r="A371" s="171" t="s">
        <v>557</v>
      </c>
      <c r="B371" s="102" t="str">
        <f>VLOOKUP(A371,'Order Summary'!B:G,5,FALSE)</f>
        <v>Medium</v>
      </c>
      <c r="C371" s="102" t="s">
        <v>605</v>
      </c>
      <c r="D371" s="172" t="s">
        <v>455</v>
      </c>
      <c r="E371" s="148" t="s">
        <v>361</v>
      </c>
      <c r="F371" s="75">
        <f>IFERROR(VLOOKUP(N371,'Order Summary'!$I:$AF,MATCH('Order Import'!D371,'Order Summary'!$I$13:$AF$13,0),FALSE),)</f>
        <v>0</v>
      </c>
      <c r="M371" s="102" t="str">
        <f>VLOOKUP(A371,'Order Summary'!$B:$E,4,FALSE)</f>
        <v>DARK GREY/BLUE/BLACK</v>
      </c>
      <c r="N371" s="75" t="str">
        <f t="shared" si="7"/>
        <v>000557DARK GREY/BLUE/BLACKV01</v>
      </c>
      <c r="O371" s="75" t="str">
        <f>VLOOKUP(A371,'Order Import'!A:C,3,FALSE)</f>
        <v>DGBLBK</v>
      </c>
    </row>
    <row r="372" spans="1:15">
      <c r="A372" s="171" t="s">
        <v>557</v>
      </c>
      <c r="B372" s="102" t="str">
        <f>VLOOKUP(A372,'Order Summary'!B:G,5,FALSE)</f>
        <v>Medium</v>
      </c>
      <c r="C372" s="102" t="s">
        <v>605</v>
      </c>
      <c r="D372" s="172" t="s">
        <v>456</v>
      </c>
      <c r="E372" s="148" t="s">
        <v>361</v>
      </c>
      <c r="F372" s="75">
        <f>IFERROR(VLOOKUP(N372,'Order Summary'!$I:$AF,MATCH('Order Import'!D372,'Order Summary'!$I$13:$AF$13,0),FALSE),)</f>
        <v>0</v>
      </c>
      <c r="M372" s="102" t="str">
        <f>VLOOKUP(A372,'Order Summary'!$B:$E,4,FALSE)</f>
        <v>DARK GREY/BLUE/BLACK</v>
      </c>
      <c r="N372" s="75" t="str">
        <f t="shared" si="7"/>
        <v>000557DARK GREY/BLUE/BLACKV01</v>
      </c>
      <c r="O372" s="75" t="str">
        <f>VLOOKUP(A372,'Order Import'!A:C,3,FALSE)</f>
        <v>DGBLBK</v>
      </c>
    </row>
    <row r="373" spans="1:15">
      <c r="A373" s="171" t="s">
        <v>557</v>
      </c>
      <c r="B373" s="102" t="str">
        <f>VLOOKUP(A373,'Order Summary'!B:G,5,FALSE)</f>
        <v>Medium</v>
      </c>
      <c r="C373" s="102" t="s">
        <v>605</v>
      </c>
      <c r="D373" s="172" t="s">
        <v>457</v>
      </c>
      <c r="E373" s="148" t="s">
        <v>361</v>
      </c>
      <c r="F373" s="75">
        <f>IFERROR(VLOOKUP(N373,'Order Summary'!$I:$AF,MATCH('Order Import'!D373,'Order Summary'!$I$13:$AF$13,0),FALSE),)</f>
        <v>0</v>
      </c>
      <c r="M373" s="102" t="str">
        <f>VLOOKUP(A373,'Order Summary'!$B:$E,4,FALSE)</f>
        <v>DARK GREY/BLUE/BLACK</v>
      </c>
      <c r="N373" s="75" t="str">
        <f t="shared" si="7"/>
        <v>000557DARK GREY/BLUE/BLACKV01</v>
      </c>
      <c r="O373" s="75" t="str">
        <f>VLOOKUP(A373,'Order Import'!A:C,3,FALSE)</f>
        <v>DGBLBK</v>
      </c>
    </row>
    <row r="374" spans="1:15">
      <c r="A374" s="171" t="s">
        <v>557</v>
      </c>
      <c r="B374" s="102" t="str">
        <f>VLOOKUP(A374,'Order Summary'!B:G,5,FALSE)</f>
        <v>Medium</v>
      </c>
      <c r="C374" s="102" t="s">
        <v>605</v>
      </c>
      <c r="D374" s="172" t="s">
        <v>458</v>
      </c>
      <c r="E374" s="148" t="s">
        <v>361</v>
      </c>
      <c r="F374" s="75">
        <f>IFERROR(VLOOKUP(N374,'Order Summary'!$I:$AF,MATCH('Order Import'!D374,'Order Summary'!$I$13:$AF$13,0),FALSE),)</f>
        <v>0</v>
      </c>
      <c r="M374" s="102" t="str">
        <f>VLOOKUP(A374,'Order Summary'!$B:$E,4,FALSE)</f>
        <v>DARK GREY/BLUE/BLACK</v>
      </c>
      <c r="N374" s="75" t="str">
        <f t="shared" si="7"/>
        <v>000557DARK GREY/BLUE/BLACKV01</v>
      </c>
      <c r="O374" s="75" t="str">
        <f>VLOOKUP(A374,'Order Import'!A:C,3,FALSE)</f>
        <v>DGBLBK</v>
      </c>
    </row>
    <row r="375" spans="1:15">
      <c r="A375" s="171" t="s">
        <v>557</v>
      </c>
      <c r="B375" s="102" t="str">
        <f>VLOOKUP(A375,'Order Summary'!B:G,5,FALSE)</f>
        <v>Medium</v>
      </c>
      <c r="C375" s="102" t="s">
        <v>605</v>
      </c>
      <c r="D375" s="172" t="s">
        <v>459</v>
      </c>
      <c r="E375" s="148" t="s">
        <v>361</v>
      </c>
      <c r="F375" s="75">
        <f>IFERROR(VLOOKUP(N375,'Order Summary'!$I:$AF,MATCH('Order Import'!D375,'Order Summary'!$I$13:$AF$13,0),FALSE),)</f>
        <v>0</v>
      </c>
      <c r="M375" s="102" t="str">
        <f>VLOOKUP(A375,'Order Summary'!$B:$E,4,FALSE)</f>
        <v>DARK GREY/BLUE/BLACK</v>
      </c>
      <c r="N375" s="75" t="str">
        <f t="shared" si="7"/>
        <v>000557DARK GREY/BLUE/BLACKV01</v>
      </c>
      <c r="O375" s="75" t="str">
        <f>VLOOKUP(A375,'Order Import'!A:C,3,FALSE)</f>
        <v>DGBLBK</v>
      </c>
    </row>
    <row r="376" spans="1:15">
      <c r="A376" s="171" t="s">
        <v>557</v>
      </c>
      <c r="B376" s="102" t="str">
        <f>VLOOKUP(A376,'Order Summary'!B:G,5,FALSE)</f>
        <v>Medium</v>
      </c>
      <c r="C376" s="102" t="s">
        <v>605</v>
      </c>
      <c r="D376" s="172" t="s">
        <v>460</v>
      </c>
      <c r="E376" s="148" t="s">
        <v>361</v>
      </c>
      <c r="F376" s="75">
        <f>IFERROR(VLOOKUP(N376,'Order Summary'!$I:$AF,MATCH('Order Import'!D376,'Order Summary'!$I$13:$AF$13,0),FALSE),)</f>
        <v>0</v>
      </c>
      <c r="M376" s="102" t="str">
        <f>VLOOKUP(A376,'Order Summary'!$B:$E,4,FALSE)</f>
        <v>DARK GREY/BLUE/BLACK</v>
      </c>
      <c r="N376" s="75" t="str">
        <f t="shared" si="7"/>
        <v>000557DARK GREY/BLUE/BLACKV01</v>
      </c>
      <c r="O376" s="75" t="str">
        <f>VLOOKUP(A376,'Order Import'!A:C,3,FALSE)</f>
        <v>DGBLBK</v>
      </c>
    </row>
    <row r="377" spans="1:15">
      <c r="A377" s="171" t="s">
        <v>557</v>
      </c>
      <c r="B377" s="102" t="str">
        <f>VLOOKUP(A377,'Order Summary'!B:G,5,FALSE)</f>
        <v>Medium</v>
      </c>
      <c r="C377" s="102" t="s">
        <v>605</v>
      </c>
      <c r="D377" s="172" t="s">
        <v>461</v>
      </c>
      <c r="E377" s="148" t="s">
        <v>361</v>
      </c>
      <c r="F377" s="75">
        <f>IFERROR(VLOOKUP(N377,'Order Summary'!$I:$AF,MATCH('Order Import'!D377,'Order Summary'!$I$13:$AF$13,0),FALSE),)</f>
        <v>0</v>
      </c>
      <c r="M377" s="102" t="str">
        <f>VLOOKUP(A377,'Order Summary'!$B:$E,4,FALSE)</f>
        <v>DARK GREY/BLUE/BLACK</v>
      </c>
      <c r="N377" s="75" t="str">
        <f t="shared" si="7"/>
        <v>000557DARK GREY/BLUE/BLACKV01</v>
      </c>
      <c r="O377" s="75" t="str">
        <f>VLOOKUP(A377,'Order Import'!A:C,3,FALSE)</f>
        <v>DGBLBK</v>
      </c>
    </row>
    <row r="378" spans="1:15">
      <c r="A378" s="171" t="s">
        <v>558</v>
      </c>
      <c r="B378" s="102" t="str">
        <f>VLOOKUP(A378,'Order Summary'!B:G,5,FALSE)</f>
        <v>Medium</v>
      </c>
      <c r="C378" s="102" t="s">
        <v>606</v>
      </c>
      <c r="D378" s="172" t="s">
        <v>441</v>
      </c>
      <c r="E378" s="148" t="s">
        <v>361</v>
      </c>
      <c r="F378" s="75">
        <f>IFERROR(VLOOKUP(N378,'Order Summary'!$I:$AF,MATCH('Order Import'!D378,'Order Summary'!$I$13:$AF$13,0),FALSE),)</f>
        <v>0</v>
      </c>
      <c r="M378" s="102" t="str">
        <f>VLOOKUP(A378,'Order Summary'!$B:$E,4,FALSE)</f>
        <v>DARK GREY/DARK RED</v>
      </c>
      <c r="N378" s="75" t="str">
        <f t="shared" si="7"/>
        <v>000559DARK GREY/DARK REDV01</v>
      </c>
      <c r="O378" s="75" t="str">
        <f>VLOOKUP(A378,'Order Import'!A:C,3,FALSE)</f>
        <v>DGDR</v>
      </c>
    </row>
    <row r="379" spans="1:15">
      <c r="A379" s="171" t="s">
        <v>558</v>
      </c>
      <c r="B379" s="102" t="str">
        <f>VLOOKUP(A379,'Order Summary'!B:G,5,FALSE)</f>
        <v>Medium</v>
      </c>
      <c r="C379" s="102" t="s">
        <v>606</v>
      </c>
      <c r="D379" s="172" t="s">
        <v>442</v>
      </c>
      <c r="E379" s="148" t="s">
        <v>361</v>
      </c>
      <c r="F379" s="75">
        <f>IFERROR(VLOOKUP(N379,'Order Summary'!$I:$AF,MATCH('Order Import'!D379,'Order Summary'!$I$13:$AF$13,0),FALSE),)</f>
        <v>0</v>
      </c>
      <c r="M379" s="102" t="str">
        <f>VLOOKUP(A379,'Order Summary'!$B:$E,4,FALSE)</f>
        <v>DARK GREY/DARK RED</v>
      </c>
      <c r="N379" s="75" t="str">
        <f t="shared" si="7"/>
        <v>000559DARK GREY/DARK REDV01</v>
      </c>
      <c r="O379" s="75" t="str">
        <f>VLOOKUP(A379,'Order Import'!A:C,3,FALSE)</f>
        <v>DGDR</v>
      </c>
    </row>
    <row r="380" spans="1:15">
      <c r="A380" s="171" t="s">
        <v>558</v>
      </c>
      <c r="B380" s="102" t="str">
        <f>VLOOKUP(A380,'Order Summary'!B:G,5,FALSE)</f>
        <v>Medium</v>
      </c>
      <c r="C380" s="102" t="s">
        <v>606</v>
      </c>
      <c r="D380" s="172" t="s">
        <v>443</v>
      </c>
      <c r="E380" s="148" t="s">
        <v>361</v>
      </c>
      <c r="F380" s="75">
        <f>IFERROR(VLOOKUP(N380,'Order Summary'!$I:$AF,MATCH('Order Import'!D380,'Order Summary'!$I$13:$AF$13,0),FALSE),)</f>
        <v>0</v>
      </c>
      <c r="M380" s="102" t="str">
        <f>VLOOKUP(A380,'Order Summary'!$B:$E,4,FALSE)</f>
        <v>DARK GREY/DARK RED</v>
      </c>
      <c r="N380" s="75" t="str">
        <f t="shared" si="7"/>
        <v>000559DARK GREY/DARK REDV01</v>
      </c>
      <c r="O380" s="75" t="str">
        <f>VLOOKUP(A380,'Order Import'!A:C,3,FALSE)</f>
        <v>DGDR</v>
      </c>
    </row>
    <row r="381" spans="1:15">
      <c r="A381" s="171" t="s">
        <v>558</v>
      </c>
      <c r="B381" s="102" t="str">
        <f>VLOOKUP(A381,'Order Summary'!B:G,5,FALSE)</f>
        <v>Medium</v>
      </c>
      <c r="C381" s="102" t="s">
        <v>606</v>
      </c>
      <c r="D381" s="172" t="s">
        <v>444</v>
      </c>
      <c r="E381" s="148" t="s">
        <v>361</v>
      </c>
      <c r="F381" s="75">
        <f>IFERROR(VLOOKUP(N381,'Order Summary'!$I:$AF,MATCH('Order Import'!D381,'Order Summary'!$I$13:$AF$13,0),FALSE),)</f>
        <v>0</v>
      </c>
      <c r="M381" s="102" t="str">
        <f>VLOOKUP(A381,'Order Summary'!$B:$E,4,FALSE)</f>
        <v>DARK GREY/DARK RED</v>
      </c>
      <c r="N381" s="75" t="str">
        <f t="shared" si="7"/>
        <v>000559DARK GREY/DARK REDV01</v>
      </c>
      <c r="O381" s="75" t="str">
        <f>VLOOKUP(A381,'Order Import'!A:C,3,FALSE)</f>
        <v>DGDR</v>
      </c>
    </row>
    <row r="382" spans="1:15">
      <c r="A382" s="171" t="s">
        <v>558</v>
      </c>
      <c r="B382" s="102" t="str">
        <f>VLOOKUP(A382,'Order Summary'!B:G,5,FALSE)</f>
        <v>Medium</v>
      </c>
      <c r="C382" s="102" t="s">
        <v>606</v>
      </c>
      <c r="D382" s="172" t="s">
        <v>445</v>
      </c>
      <c r="E382" s="148" t="s">
        <v>361</v>
      </c>
      <c r="F382" s="75">
        <f>IFERROR(VLOOKUP(N382,'Order Summary'!$I:$AF,MATCH('Order Import'!D382,'Order Summary'!$I$13:$AF$13,0),FALSE),)</f>
        <v>0</v>
      </c>
      <c r="M382" s="102" t="str">
        <f>VLOOKUP(A382,'Order Summary'!$B:$E,4,FALSE)</f>
        <v>DARK GREY/DARK RED</v>
      </c>
      <c r="N382" s="75" t="str">
        <f t="shared" si="7"/>
        <v>000559DARK GREY/DARK REDV01</v>
      </c>
      <c r="O382" s="75" t="str">
        <f>VLOOKUP(A382,'Order Import'!A:C,3,FALSE)</f>
        <v>DGDR</v>
      </c>
    </row>
    <row r="383" spans="1:15">
      <c r="A383" s="171" t="s">
        <v>558</v>
      </c>
      <c r="B383" s="102" t="str">
        <f>VLOOKUP(A383,'Order Summary'!B:G,5,FALSE)</f>
        <v>Medium</v>
      </c>
      <c r="C383" s="102" t="s">
        <v>606</v>
      </c>
      <c r="D383" s="172" t="s">
        <v>446</v>
      </c>
      <c r="E383" s="148" t="s">
        <v>361</v>
      </c>
      <c r="F383" s="75">
        <f>IFERROR(VLOOKUP(N383,'Order Summary'!$I:$AF,MATCH('Order Import'!D383,'Order Summary'!$I$13:$AF$13,0),FALSE),)</f>
        <v>0</v>
      </c>
      <c r="M383" s="102" t="str">
        <f>VLOOKUP(A383,'Order Summary'!$B:$E,4,FALSE)</f>
        <v>DARK GREY/DARK RED</v>
      </c>
      <c r="N383" s="75" t="str">
        <f t="shared" si="7"/>
        <v>000559DARK GREY/DARK REDV01</v>
      </c>
      <c r="O383" s="75" t="str">
        <f>VLOOKUP(A383,'Order Import'!A:C,3,FALSE)</f>
        <v>DGDR</v>
      </c>
    </row>
    <row r="384" spans="1:15">
      <c r="A384" s="171" t="s">
        <v>558</v>
      </c>
      <c r="B384" s="102" t="str">
        <f>VLOOKUP(A384,'Order Summary'!B:G,5,FALSE)</f>
        <v>Medium</v>
      </c>
      <c r="C384" s="102" t="s">
        <v>606</v>
      </c>
      <c r="D384" s="172" t="s">
        <v>447</v>
      </c>
      <c r="E384" s="148" t="s">
        <v>361</v>
      </c>
      <c r="F384" s="75">
        <f>IFERROR(VLOOKUP(N384,'Order Summary'!$I:$AF,MATCH('Order Import'!D384,'Order Summary'!$I$13:$AF$13,0),FALSE),)</f>
        <v>0</v>
      </c>
      <c r="M384" s="102" t="str">
        <f>VLOOKUP(A384,'Order Summary'!$B:$E,4,FALSE)</f>
        <v>DARK GREY/DARK RED</v>
      </c>
      <c r="N384" s="75" t="str">
        <f t="shared" si="7"/>
        <v>000559DARK GREY/DARK REDV01</v>
      </c>
      <c r="O384" s="75" t="str">
        <f>VLOOKUP(A384,'Order Import'!A:C,3,FALSE)</f>
        <v>DGDR</v>
      </c>
    </row>
    <row r="385" spans="1:15">
      <c r="A385" s="171" t="s">
        <v>558</v>
      </c>
      <c r="B385" s="102" t="str">
        <f>VLOOKUP(A385,'Order Summary'!B:G,5,FALSE)</f>
        <v>Medium</v>
      </c>
      <c r="C385" s="102" t="s">
        <v>606</v>
      </c>
      <c r="D385" s="172" t="s">
        <v>448</v>
      </c>
      <c r="E385" s="148" t="s">
        <v>361</v>
      </c>
      <c r="F385" s="75">
        <f>IFERROR(VLOOKUP(N385,'Order Summary'!$I:$AF,MATCH('Order Import'!D385,'Order Summary'!$I$13:$AF$13,0),FALSE),)</f>
        <v>0</v>
      </c>
      <c r="M385" s="102" t="str">
        <f>VLOOKUP(A385,'Order Summary'!$B:$E,4,FALSE)</f>
        <v>DARK GREY/DARK RED</v>
      </c>
      <c r="N385" s="75" t="str">
        <f t="shared" si="7"/>
        <v>000559DARK GREY/DARK REDV01</v>
      </c>
      <c r="O385" s="75" t="str">
        <f>VLOOKUP(A385,'Order Import'!A:C,3,FALSE)</f>
        <v>DGDR</v>
      </c>
    </row>
    <row r="386" spans="1:15">
      <c r="A386" s="171" t="s">
        <v>558</v>
      </c>
      <c r="B386" s="102" t="str">
        <f>VLOOKUP(A386,'Order Summary'!B:G,5,FALSE)</f>
        <v>Medium</v>
      </c>
      <c r="C386" s="102" t="s">
        <v>606</v>
      </c>
      <c r="D386" s="172" t="s">
        <v>449</v>
      </c>
      <c r="E386" s="148" t="s">
        <v>361</v>
      </c>
      <c r="F386" s="75">
        <f>IFERROR(VLOOKUP(N386,'Order Summary'!$I:$AF,MATCH('Order Import'!D386,'Order Summary'!$I$13:$AF$13,0),FALSE),)</f>
        <v>0</v>
      </c>
      <c r="M386" s="102" t="str">
        <f>VLOOKUP(A386,'Order Summary'!$B:$E,4,FALSE)</f>
        <v>DARK GREY/DARK RED</v>
      </c>
      <c r="N386" s="75" t="str">
        <f t="shared" si="7"/>
        <v>000559DARK GREY/DARK REDV01</v>
      </c>
      <c r="O386" s="75" t="str">
        <f>VLOOKUP(A386,'Order Import'!A:C,3,FALSE)</f>
        <v>DGDR</v>
      </c>
    </row>
    <row r="387" spans="1:15">
      <c r="A387" s="171" t="s">
        <v>558</v>
      </c>
      <c r="B387" s="102" t="str">
        <f>VLOOKUP(A387,'Order Summary'!B:G,5,FALSE)</f>
        <v>Medium</v>
      </c>
      <c r="C387" s="102" t="s">
        <v>606</v>
      </c>
      <c r="D387" s="172" t="s">
        <v>450</v>
      </c>
      <c r="E387" s="148" t="s">
        <v>361</v>
      </c>
      <c r="F387" s="75">
        <f>IFERROR(VLOOKUP(N387,'Order Summary'!$I:$AF,MATCH('Order Import'!D387,'Order Summary'!$I$13:$AF$13,0),FALSE),)</f>
        <v>0</v>
      </c>
      <c r="M387" s="102" t="str">
        <f>VLOOKUP(A387,'Order Summary'!$B:$E,4,FALSE)</f>
        <v>DARK GREY/DARK RED</v>
      </c>
      <c r="N387" s="75" t="str">
        <f t="shared" si="7"/>
        <v>000559DARK GREY/DARK REDV01</v>
      </c>
      <c r="O387" s="75" t="str">
        <f>VLOOKUP(A387,'Order Import'!A:C,3,FALSE)</f>
        <v>DGDR</v>
      </c>
    </row>
    <row r="388" spans="1:15">
      <c r="A388" s="171" t="s">
        <v>558</v>
      </c>
      <c r="B388" s="102" t="str">
        <f>VLOOKUP(A388,'Order Summary'!B:G,5,FALSE)</f>
        <v>Medium</v>
      </c>
      <c r="C388" s="102" t="s">
        <v>606</v>
      </c>
      <c r="D388" s="172" t="s">
        <v>451</v>
      </c>
      <c r="E388" s="148" t="s">
        <v>361</v>
      </c>
      <c r="F388" s="75">
        <f>IFERROR(VLOOKUP(N388,'Order Summary'!$I:$AF,MATCH('Order Import'!D388,'Order Summary'!$I$13:$AF$13,0),FALSE),)</f>
        <v>0</v>
      </c>
      <c r="M388" s="102" t="str">
        <f>VLOOKUP(A388,'Order Summary'!$B:$E,4,FALSE)</f>
        <v>DARK GREY/DARK RED</v>
      </c>
      <c r="N388" s="75" t="str">
        <f t="shared" si="7"/>
        <v>000559DARK GREY/DARK REDV01</v>
      </c>
      <c r="O388" s="75" t="str">
        <f>VLOOKUP(A388,'Order Import'!A:C,3,FALSE)</f>
        <v>DGDR</v>
      </c>
    </row>
    <row r="389" spans="1:15">
      <c r="A389" s="171" t="s">
        <v>558</v>
      </c>
      <c r="B389" s="102" t="str">
        <f>VLOOKUP(A389,'Order Summary'!B:G,5,FALSE)</f>
        <v>Medium</v>
      </c>
      <c r="C389" s="102" t="s">
        <v>606</v>
      </c>
      <c r="D389" s="172" t="s">
        <v>452</v>
      </c>
      <c r="E389" s="148" t="s">
        <v>361</v>
      </c>
      <c r="F389" s="75">
        <f>IFERROR(VLOOKUP(N389,'Order Summary'!$I:$AF,MATCH('Order Import'!D389,'Order Summary'!$I$13:$AF$13,0),FALSE),)</f>
        <v>0</v>
      </c>
      <c r="M389" s="102" t="str">
        <f>VLOOKUP(A389,'Order Summary'!$B:$E,4,FALSE)</f>
        <v>DARK GREY/DARK RED</v>
      </c>
      <c r="N389" s="75" t="str">
        <f t="shared" si="7"/>
        <v>000559DARK GREY/DARK REDV01</v>
      </c>
      <c r="O389" s="75" t="str">
        <f>VLOOKUP(A389,'Order Import'!A:C,3,FALSE)</f>
        <v>DGDR</v>
      </c>
    </row>
    <row r="390" spans="1:15">
      <c r="A390" s="171" t="s">
        <v>558</v>
      </c>
      <c r="B390" s="102" t="str">
        <f>VLOOKUP(A390,'Order Summary'!B:G,5,FALSE)</f>
        <v>Medium</v>
      </c>
      <c r="C390" s="102" t="s">
        <v>606</v>
      </c>
      <c r="D390" s="172" t="s">
        <v>453</v>
      </c>
      <c r="E390" s="148" t="s">
        <v>361</v>
      </c>
      <c r="F390" s="75">
        <f>IFERROR(VLOOKUP(N390,'Order Summary'!$I:$AF,MATCH('Order Import'!D390,'Order Summary'!$I$13:$AF$13,0),FALSE),)</f>
        <v>0</v>
      </c>
      <c r="M390" s="102" t="str">
        <f>VLOOKUP(A390,'Order Summary'!$B:$E,4,FALSE)</f>
        <v>DARK GREY/DARK RED</v>
      </c>
      <c r="N390" s="75" t="str">
        <f t="shared" si="7"/>
        <v>000559DARK GREY/DARK REDV01</v>
      </c>
      <c r="O390" s="75" t="str">
        <f>VLOOKUP(A390,'Order Import'!A:C,3,FALSE)</f>
        <v>DGDR</v>
      </c>
    </row>
    <row r="391" spans="1:15">
      <c r="A391" s="171" t="s">
        <v>559</v>
      </c>
      <c r="B391" s="102" t="str">
        <f>VLOOKUP(A391,'Order Summary'!B:G,5,FALSE)</f>
        <v>Medium</v>
      </c>
      <c r="C391" s="102" t="s">
        <v>477</v>
      </c>
      <c r="D391" s="172" t="s">
        <v>447</v>
      </c>
      <c r="E391" s="148" t="s">
        <v>361</v>
      </c>
      <c r="F391" s="75">
        <f>IFERROR(VLOOKUP(N391,'Order Summary'!$I:$AF,MATCH('Order Import'!D391,'Order Summary'!$I$13:$AF$13,0),FALSE),)</f>
        <v>0</v>
      </c>
      <c r="M391" s="102" t="str">
        <f>VLOOKUP(A391,'Order Summary'!$B:$E,4,FALSE)</f>
        <v>BLACK/GREY</v>
      </c>
      <c r="N391" s="75" t="str">
        <f t="shared" si="7"/>
        <v>000560BLACK/GREYV01</v>
      </c>
      <c r="O391" s="75" t="str">
        <f>VLOOKUP(A391,'Order Import'!A:C,3,FALSE)</f>
        <v>BKGY</v>
      </c>
    </row>
    <row r="392" spans="1:15">
      <c r="A392" s="171" t="s">
        <v>559</v>
      </c>
      <c r="B392" s="102" t="str">
        <f>VLOOKUP(A392,'Order Summary'!B:G,5,FALSE)</f>
        <v>Medium</v>
      </c>
      <c r="C392" s="102" t="s">
        <v>477</v>
      </c>
      <c r="D392" s="172" t="s">
        <v>448</v>
      </c>
      <c r="E392" s="148" t="s">
        <v>361</v>
      </c>
      <c r="F392" s="75">
        <f>IFERROR(VLOOKUP(N392,'Order Summary'!$I:$AF,MATCH('Order Import'!D392,'Order Summary'!$I$13:$AF$13,0),FALSE),)</f>
        <v>0</v>
      </c>
      <c r="M392" s="102" t="str">
        <f>VLOOKUP(A392,'Order Summary'!$B:$E,4,FALSE)</f>
        <v>BLACK/GREY</v>
      </c>
      <c r="N392" s="75" t="str">
        <f t="shared" si="7"/>
        <v>000560BLACK/GREYV01</v>
      </c>
      <c r="O392" s="75" t="str">
        <f>VLOOKUP(A392,'Order Import'!A:C,3,FALSE)</f>
        <v>BKGY</v>
      </c>
    </row>
    <row r="393" spans="1:15">
      <c r="A393" s="171" t="s">
        <v>559</v>
      </c>
      <c r="B393" s="102" t="str">
        <f>VLOOKUP(A393,'Order Summary'!B:G,5,FALSE)</f>
        <v>Medium</v>
      </c>
      <c r="C393" s="102" t="s">
        <v>477</v>
      </c>
      <c r="D393" s="172" t="s">
        <v>449</v>
      </c>
      <c r="E393" s="148" t="s">
        <v>361</v>
      </c>
      <c r="F393" s="75">
        <f>IFERROR(VLOOKUP(N393,'Order Summary'!$I:$AF,MATCH('Order Import'!D393,'Order Summary'!$I$13:$AF$13,0),FALSE),)</f>
        <v>0</v>
      </c>
      <c r="M393" s="102" t="str">
        <f>VLOOKUP(A393,'Order Summary'!$B:$E,4,FALSE)</f>
        <v>BLACK/GREY</v>
      </c>
      <c r="N393" s="75" t="str">
        <f t="shared" si="7"/>
        <v>000560BLACK/GREYV01</v>
      </c>
      <c r="O393" s="75" t="str">
        <f>VLOOKUP(A393,'Order Import'!A:C,3,FALSE)</f>
        <v>BKGY</v>
      </c>
    </row>
    <row r="394" spans="1:15">
      <c r="A394" s="171" t="s">
        <v>559</v>
      </c>
      <c r="B394" s="102" t="str">
        <f>VLOOKUP(A394,'Order Summary'!B:G,5,FALSE)</f>
        <v>Medium</v>
      </c>
      <c r="C394" s="102" t="s">
        <v>477</v>
      </c>
      <c r="D394" s="172" t="s">
        <v>450</v>
      </c>
      <c r="E394" s="148" t="s">
        <v>361</v>
      </c>
      <c r="F394" s="75">
        <f>IFERROR(VLOOKUP(N394,'Order Summary'!$I:$AF,MATCH('Order Import'!D394,'Order Summary'!$I$13:$AF$13,0),FALSE),)</f>
        <v>0</v>
      </c>
      <c r="M394" s="102" t="str">
        <f>VLOOKUP(A394,'Order Summary'!$B:$E,4,FALSE)</f>
        <v>BLACK/GREY</v>
      </c>
      <c r="N394" s="75" t="str">
        <f t="shared" ref="N394:N418" si="8">CONCATENATE(A394,M394,E394)</f>
        <v>000560BLACK/GREYV01</v>
      </c>
      <c r="O394" s="75" t="str">
        <f>VLOOKUP(A394,'Order Import'!A:C,3,FALSE)</f>
        <v>BKGY</v>
      </c>
    </row>
    <row r="395" spans="1:15">
      <c r="A395" s="171" t="s">
        <v>559</v>
      </c>
      <c r="B395" s="102" t="str">
        <f>VLOOKUP(A395,'Order Summary'!B:G,5,FALSE)</f>
        <v>Medium</v>
      </c>
      <c r="C395" s="102" t="s">
        <v>477</v>
      </c>
      <c r="D395" s="172" t="s">
        <v>451</v>
      </c>
      <c r="E395" s="148" t="s">
        <v>361</v>
      </c>
      <c r="F395" s="75">
        <f>IFERROR(VLOOKUP(N395,'Order Summary'!$I:$AF,MATCH('Order Import'!D395,'Order Summary'!$I$13:$AF$13,0),FALSE),)</f>
        <v>0</v>
      </c>
      <c r="M395" s="102" t="str">
        <f>VLOOKUP(A395,'Order Summary'!$B:$E,4,FALSE)</f>
        <v>BLACK/GREY</v>
      </c>
      <c r="N395" s="75" t="str">
        <f t="shared" si="8"/>
        <v>000560BLACK/GREYV01</v>
      </c>
      <c r="O395" s="75" t="str">
        <f>VLOOKUP(A395,'Order Import'!A:C,3,FALSE)</f>
        <v>BKGY</v>
      </c>
    </row>
    <row r="396" spans="1:15">
      <c r="A396" s="171" t="s">
        <v>559</v>
      </c>
      <c r="B396" s="102" t="str">
        <f>VLOOKUP(A396,'Order Summary'!B:G,5,FALSE)</f>
        <v>Medium</v>
      </c>
      <c r="C396" s="102" t="s">
        <v>477</v>
      </c>
      <c r="D396" s="172" t="s">
        <v>452</v>
      </c>
      <c r="E396" s="148" t="s">
        <v>361</v>
      </c>
      <c r="F396" s="75">
        <f>IFERROR(VLOOKUP(N396,'Order Summary'!$I:$AF,MATCH('Order Import'!D396,'Order Summary'!$I$13:$AF$13,0),FALSE),)</f>
        <v>0</v>
      </c>
      <c r="M396" s="102" t="str">
        <f>VLOOKUP(A396,'Order Summary'!$B:$E,4,FALSE)</f>
        <v>BLACK/GREY</v>
      </c>
      <c r="N396" s="75" t="str">
        <f t="shared" si="8"/>
        <v>000560BLACK/GREYV01</v>
      </c>
      <c r="O396" s="75" t="str">
        <f>VLOOKUP(A396,'Order Import'!A:C,3,FALSE)</f>
        <v>BKGY</v>
      </c>
    </row>
    <row r="397" spans="1:15">
      <c r="A397" s="171" t="s">
        <v>559</v>
      </c>
      <c r="B397" s="102" t="str">
        <f>VLOOKUP(A397,'Order Summary'!B:G,5,FALSE)</f>
        <v>Medium</v>
      </c>
      <c r="C397" s="102" t="s">
        <v>477</v>
      </c>
      <c r="D397" s="172" t="s">
        <v>453</v>
      </c>
      <c r="E397" s="148" t="s">
        <v>361</v>
      </c>
      <c r="F397" s="75">
        <f>IFERROR(VLOOKUP(N397,'Order Summary'!$I:$AF,MATCH('Order Import'!D397,'Order Summary'!$I$13:$AF$13,0),FALSE),)</f>
        <v>0</v>
      </c>
      <c r="M397" s="102" t="str">
        <f>VLOOKUP(A397,'Order Summary'!$B:$E,4,FALSE)</f>
        <v>BLACK/GREY</v>
      </c>
      <c r="N397" s="75" t="str">
        <f t="shared" si="8"/>
        <v>000560BLACK/GREYV01</v>
      </c>
      <c r="O397" s="75" t="str">
        <f>VLOOKUP(A397,'Order Import'!A:C,3,FALSE)</f>
        <v>BKGY</v>
      </c>
    </row>
    <row r="398" spans="1:15">
      <c r="A398" s="171" t="s">
        <v>559</v>
      </c>
      <c r="B398" s="102" t="str">
        <f>VLOOKUP(A398,'Order Summary'!B:G,5,FALSE)</f>
        <v>Medium</v>
      </c>
      <c r="C398" s="102" t="s">
        <v>477</v>
      </c>
      <c r="D398" s="172" t="s">
        <v>454</v>
      </c>
      <c r="E398" s="148" t="s">
        <v>361</v>
      </c>
      <c r="F398" s="75">
        <f>IFERROR(VLOOKUP(N398,'Order Summary'!$I:$AF,MATCH('Order Import'!D398,'Order Summary'!$I$13:$AF$13,0),FALSE),)</f>
        <v>0</v>
      </c>
      <c r="M398" s="102" t="str">
        <f>VLOOKUP(A398,'Order Summary'!$B:$E,4,FALSE)</f>
        <v>BLACK/GREY</v>
      </c>
      <c r="N398" s="75" t="str">
        <f t="shared" si="8"/>
        <v>000560BLACK/GREYV01</v>
      </c>
      <c r="O398" s="75" t="str">
        <f>VLOOKUP(A398,'Order Import'!A:C,3,FALSE)</f>
        <v>BKGY</v>
      </c>
    </row>
    <row r="399" spans="1:15">
      <c r="A399" s="171" t="s">
        <v>559</v>
      </c>
      <c r="B399" s="102" t="str">
        <f>VLOOKUP(A399,'Order Summary'!B:G,5,FALSE)</f>
        <v>Medium</v>
      </c>
      <c r="C399" s="102" t="s">
        <v>477</v>
      </c>
      <c r="D399" s="172" t="s">
        <v>455</v>
      </c>
      <c r="E399" s="148" t="s">
        <v>361</v>
      </c>
      <c r="F399" s="75">
        <f>IFERROR(VLOOKUP(N399,'Order Summary'!$I:$AF,MATCH('Order Import'!D399,'Order Summary'!$I$13:$AF$13,0),FALSE),)</f>
        <v>0</v>
      </c>
      <c r="M399" s="102" t="str">
        <f>VLOOKUP(A399,'Order Summary'!$B:$E,4,FALSE)</f>
        <v>BLACK/GREY</v>
      </c>
      <c r="N399" s="75" t="str">
        <f t="shared" si="8"/>
        <v>000560BLACK/GREYV01</v>
      </c>
      <c r="O399" s="75" t="str">
        <f>VLOOKUP(A399,'Order Import'!A:C,3,FALSE)</f>
        <v>BKGY</v>
      </c>
    </row>
    <row r="400" spans="1:15">
      <c r="A400" s="171" t="s">
        <v>559</v>
      </c>
      <c r="B400" s="102" t="str">
        <f>VLOOKUP(A400,'Order Summary'!B:G,5,FALSE)</f>
        <v>Medium</v>
      </c>
      <c r="C400" s="102" t="s">
        <v>477</v>
      </c>
      <c r="D400" s="172" t="s">
        <v>456</v>
      </c>
      <c r="E400" s="148" t="s">
        <v>361</v>
      </c>
      <c r="F400" s="75">
        <f>IFERROR(VLOOKUP(N400,'Order Summary'!$I:$AF,MATCH('Order Import'!D400,'Order Summary'!$I$13:$AF$13,0),FALSE),)</f>
        <v>0</v>
      </c>
      <c r="M400" s="102" t="str">
        <f>VLOOKUP(A400,'Order Summary'!$B:$E,4,FALSE)</f>
        <v>BLACK/GREY</v>
      </c>
      <c r="N400" s="75" t="str">
        <f t="shared" si="8"/>
        <v>000560BLACK/GREYV01</v>
      </c>
      <c r="O400" s="75" t="str">
        <f>VLOOKUP(A400,'Order Import'!A:C,3,FALSE)</f>
        <v>BKGY</v>
      </c>
    </row>
    <row r="401" spans="1:15">
      <c r="A401" s="171" t="s">
        <v>559</v>
      </c>
      <c r="B401" s="102" t="str">
        <f>VLOOKUP(A401,'Order Summary'!B:G,5,FALSE)</f>
        <v>Medium</v>
      </c>
      <c r="C401" s="102" t="s">
        <v>477</v>
      </c>
      <c r="D401" s="172" t="s">
        <v>457</v>
      </c>
      <c r="E401" s="148" t="s">
        <v>361</v>
      </c>
      <c r="F401" s="75">
        <f>IFERROR(VLOOKUP(N401,'Order Summary'!$I:$AF,MATCH('Order Import'!D401,'Order Summary'!$I$13:$AF$13,0),FALSE),)</f>
        <v>0</v>
      </c>
      <c r="M401" s="102" t="str">
        <f>VLOOKUP(A401,'Order Summary'!$B:$E,4,FALSE)</f>
        <v>BLACK/GREY</v>
      </c>
      <c r="N401" s="75" t="str">
        <f t="shared" si="8"/>
        <v>000560BLACK/GREYV01</v>
      </c>
      <c r="O401" s="75" t="str">
        <f>VLOOKUP(A401,'Order Import'!A:C,3,FALSE)</f>
        <v>BKGY</v>
      </c>
    </row>
    <row r="402" spans="1:15">
      <c r="A402" s="171" t="s">
        <v>559</v>
      </c>
      <c r="B402" s="102" t="str">
        <f>VLOOKUP(A402,'Order Summary'!B:G,5,FALSE)</f>
        <v>Medium</v>
      </c>
      <c r="C402" s="102" t="s">
        <v>477</v>
      </c>
      <c r="D402" s="172" t="s">
        <v>458</v>
      </c>
      <c r="E402" s="148" t="s">
        <v>361</v>
      </c>
      <c r="F402" s="75">
        <f>IFERROR(VLOOKUP(N402,'Order Summary'!$I:$AF,MATCH('Order Import'!D402,'Order Summary'!$I$13:$AF$13,0),FALSE),)</f>
        <v>0</v>
      </c>
      <c r="M402" s="102" t="str">
        <f>VLOOKUP(A402,'Order Summary'!$B:$E,4,FALSE)</f>
        <v>BLACK/GREY</v>
      </c>
      <c r="N402" s="75" t="str">
        <f t="shared" si="8"/>
        <v>000560BLACK/GREYV01</v>
      </c>
      <c r="O402" s="75" t="str">
        <f>VLOOKUP(A402,'Order Import'!A:C,3,FALSE)</f>
        <v>BKGY</v>
      </c>
    </row>
    <row r="403" spans="1:15">
      <c r="A403" s="171" t="s">
        <v>559</v>
      </c>
      <c r="B403" s="102" t="str">
        <f>VLOOKUP(A403,'Order Summary'!B:G,5,FALSE)</f>
        <v>Medium</v>
      </c>
      <c r="C403" s="102" t="s">
        <v>477</v>
      </c>
      <c r="D403" s="172" t="s">
        <v>459</v>
      </c>
      <c r="E403" s="148" t="s">
        <v>361</v>
      </c>
      <c r="F403" s="75">
        <f>IFERROR(VLOOKUP(N403,'Order Summary'!$I:$AF,MATCH('Order Import'!D403,'Order Summary'!$I$13:$AF$13,0),FALSE),)</f>
        <v>0</v>
      </c>
      <c r="M403" s="102" t="str">
        <f>VLOOKUP(A403,'Order Summary'!$B:$E,4,FALSE)</f>
        <v>BLACK/GREY</v>
      </c>
      <c r="N403" s="75" t="str">
        <f t="shared" si="8"/>
        <v>000560BLACK/GREYV01</v>
      </c>
      <c r="O403" s="75" t="str">
        <f>VLOOKUP(A403,'Order Import'!A:C,3,FALSE)</f>
        <v>BKGY</v>
      </c>
    </row>
    <row r="404" spans="1:15">
      <c r="A404" s="171" t="s">
        <v>559</v>
      </c>
      <c r="B404" s="102" t="str">
        <f>VLOOKUP(A404,'Order Summary'!B:G,5,FALSE)</f>
        <v>Medium</v>
      </c>
      <c r="C404" s="102" t="s">
        <v>477</v>
      </c>
      <c r="D404" s="172" t="s">
        <v>460</v>
      </c>
      <c r="E404" s="148" t="s">
        <v>361</v>
      </c>
      <c r="F404" s="75">
        <f>IFERROR(VLOOKUP(N404,'Order Summary'!$I:$AF,MATCH('Order Import'!D404,'Order Summary'!$I$13:$AF$13,0),FALSE),)</f>
        <v>0</v>
      </c>
      <c r="M404" s="102" t="str">
        <f>VLOOKUP(A404,'Order Summary'!$B:$E,4,FALSE)</f>
        <v>BLACK/GREY</v>
      </c>
      <c r="N404" s="75" t="str">
        <f t="shared" si="8"/>
        <v>000560BLACK/GREYV01</v>
      </c>
      <c r="O404" s="75" t="str">
        <f>VLOOKUP(A404,'Order Import'!A:C,3,FALSE)</f>
        <v>BKGY</v>
      </c>
    </row>
    <row r="405" spans="1:15">
      <c r="A405" s="171" t="s">
        <v>559</v>
      </c>
      <c r="B405" s="102" t="str">
        <f>VLOOKUP(A405,'Order Summary'!B:G,5,FALSE)</f>
        <v>Medium</v>
      </c>
      <c r="C405" s="102" t="s">
        <v>477</v>
      </c>
      <c r="D405" s="172" t="s">
        <v>461</v>
      </c>
      <c r="E405" s="148" t="s">
        <v>361</v>
      </c>
      <c r="F405" s="75">
        <f>IFERROR(VLOOKUP(N405,'Order Summary'!$I:$AF,MATCH('Order Import'!D405,'Order Summary'!$I$13:$AF$13,0),FALSE),)</f>
        <v>0</v>
      </c>
      <c r="M405" s="102" t="str">
        <f>VLOOKUP(A405,'Order Summary'!$B:$E,4,FALSE)</f>
        <v>BLACK/GREY</v>
      </c>
      <c r="N405" s="75" t="str">
        <f t="shared" si="8"/>
        <v>000560BLACK/GREYV01</v>
      </c>
      <c r="O405" s="75" t="str">
        <f>VLOOKUP(A405,'Order Import'!A:C,3,FALSE)</f>
        <v>BKGY</v>
      </c>
    </row>
    <row r="406" spans="1:15">
      <c r="A406" s="171" t="s">
        <v>560</v>
      </c>
      <c r="B406" s="102" t="str">
        <f>VLOOKUP(A406,'Order Summary'!B:G,5,FALSE)</f>
        <v>Medium</v>
      </c>
      <c r="C406" s="102" t="s">
        <v>477</v>
      </c>
      <c r="D406" s="172" t="s">
        <v>441</v>
      </c>
      <c r="E406" s="148" t="s">
        <v>361</v>
      </c>
      <c r="F406" s="75">
        <f>IFERROR(VLOOKUP(N406,'Order Summary'!$I:$AF,MATCH('Order Import'!D406,'Order Summary'!$I$13:$AF$13,0),FALSE),)</f>
        <v>0</v>
      </c>
      <c r="M406" s="102" t="str">
        <f>VLOOKUP(A406,'Order Summary'!$B:$E,4,FALSE)</f>
        <v>BLACK/GREY</v>
      </c>
      <c r="N406" s="75" t="str">
        <f t="shared" si="8"/>
        <v>000561BLACK/GREYV01</v>
      </c>
      <c r="O406" s="75" t="str">
        <f>VLOOKUP(A406,'Order Import'!A:C,3,FALSE)</f>
        <v>BKGY</v>
      </c>
    </row>
    <row r="407" spans="1:15">
      <c r="A407" s="171" t="s">
        <v>560</v>
      </c>
      <c r="B407" s="102" t="str">
        <f>VLOOKUP(A407,'Order Summary'!B:G,5,FALSE)</f>
        <v>Medium</v>
      </c>
      <c r="C407" s="102" t="s">
        <v>477</v>
      </c>
      <c r="D407" s="172" t="s">
        <v>442</v>
      </c>
      <c r="E407" s="148" t="s">
        <v>361</v>
      </c>
      <c r="F407" s="75">
        <f>IFERROR(VLOOKUP(N407,'Order Summary'!$I:$AF,MATCH('Order Import'!D407,'Order Summary'!$I$13:$AF$13,0),FALSE),)</f>
        <v>0</v>
      </c>
      <c r="M407" s="102" t="str">
        <f>VLOOKUP(A407,'Order Summary'!$B:$E,4,FALSE)</f>
        <v>BLACK/GREY</v>
      </c>
      <c r="N407" s="75" t="str">
        <f t="shared" si="8"/>
        <v>000561BLACK/GREYV01</v>
      </c>
      <c r="O407" s="75" t="str">
        <f>VLOOKUP(A407,'Order Import'!A:C,3,FALSE)</f>
        <v>BKGY</v>
      </c>
    </row>
    <row r="408" spans="1:15">
      <c r="A408" s="171" t="s">
        <v>560</v>
      </c>
      <c r="B408" s="102" t="str">
        <f>VLOOKUP(A408,'Order Summary'!B:G,5,FALSE)</f>
        <v>Medium</v>
      </c>
      <c r="C408" s="102" t="s">
        <v>477</v>
      </c>
      <c r="D408" s="172" t="s">
        <v>443</v>
      </c>
      <c r="E408" s="148" t="s">
        <v>361</v>
      </c>
      <c r="F408" s="75">
        <f>IFERROR(VLOOKUP(N408,'Order Summary'!$I:$AF,MATCH('Order Import'!D408,'Order Summary'!$I$13:$AF$13,0),FALSE),)</f>
        <v>0</v>
      </c>
      <c r="M408" s="102" t="str">
        <f>VLOOKUP(A408,'Order Summary'!$B:$E,4,FALSE)</f>
        <v>BLACK/GREY</v>
      </c>
      <c r="N408" s="75" t="str">
        <f t="shared" si="8"/>
        <v>000561BLACK/GREYV01</v>
      </c>
      <c r="O408" s="75" t="str">
        <f>VLOOKUP(A408,'Order Import'!A:C,3,FALSE)</f>
        <v>BKGY</v>
      </c>
    </row>
    <row r="409" spans="1:15">
      <c r="A409" s="171" t="s">
        <v>560</v>
      </c>
      <c r="B409" s="102" t="str">
        <f>VLOOKUP(A409,'Order Summary'!B:G,5,FALSE)</f>
        <v>Medium</v>
      </c>
      <c r="C409" s="102" t="s">
        <v>477</v>
      </c>
      <c r="D409" s="172" t="s">
        <v>444</v>
      </c>
      <c r="E409" s="148" t="s">
        <v>361</v>
      </c>
      <c r="F409" s="75">
        <f>IFERROR(VLOOKUP(N409,'Order Summary'!$I:$AF,MATCH('Order Import'!D409,'Order Summary'!$I$13:$AF$13,0),FALSE),)</f>
        <v>0</v>
      </c>
      <c r="M409" s="102" t="str">
        <f>VLOOKUP(A409,'Order Summary'!$B:$E,4,FALSE)</f>
        <v>BLACK/GREY</v>
      </c>
      <c r="N409" s="75" t="str">
        <f t="shared" si="8"/>
        <v>000561BLACK/GREYV01</v>
      </c>
      <c r="O409" s="75" t="str">
        <f>VLOOKUP(A409,'Order Import'!A:C,3,FALSE)</f>
        <v>BKGY</v>
      </c>
    </row>
    <row r="410" spans="1:15">
      <c r="A410" s="171" t="s">
        <v>560</v>
      </c>
      <c r="B410" s="102" t="str">
        <f>VLOOKUP(A410,'Order Summary'!B:G,5,FALSE)</f>
        <v>Medium</v>
      </c>
      <c r="C410" s="102" t="s">
        <v>477</v>
      </c>
      <c r="D410" s="172" t="s">
        <v>445</v>
      </c>
      <c r="E410" s="148" t="s">
        <v>361</v>
      </c>
      <c r="F410" s="75">
        <f>IFERROR(VLOOKUP(N410,'Order Summary'!$I:$AF,MATCH('Order Import'!D410,'Order Summary'!$I$13:$AF$13,0),FALSE),)</f>
        <v>0</v>
      </c>
      <c r="M410" s="102" t="str">
        <f>VLOOKUP(A410,'Order Summary'!$B:$E,4,FALSE)</f>
        <v>BLACK/GREY</v>
      </c>
      <c r="N410" s="75" t="str">
        <f t="shared" si="8"/>
        <v>000561BLACK/GREYV01</v>
      </c>
      <c r="O410" s="75" t="str">
        <f>VLOOKUP(A410,'Order Import'!A:C,3,FALSE)</f>
        <v>BKGY</v>
      </c>
    </row>
    <row r="411" spans="1:15">
      <c r="A411" s="171" t="s">
        <v>560</v>
      </c>
      <c r="B411" s="102" t="str">
        <f>VLOOKUP(A411,'Order Summary'!B:G,5,FALSE)</f>
        <v>Medium</v>
      </c>
      <c r="C411" s="102" t="s">
        <v>477</v>
      </c>
      <c r="D411" s="172" t="s">
        <v>446</v>
      </c>
      <c r="E411" s="148" t="s">
        <v>361</v>
      </c>
      <c r="F411" s="75">
        <f>IFERROR(VLOOKUP(N411,'Order Summary'!$I:$AF,MATCH('Order Import'!D411,'Order Summary'!$I$13:$AF$13,0),FALSE),)</f>
        <v>0</v>
      </c>
      <c r="M411" s="102" t="str">
        <f>VLOOKUP(A411,'Order Summary'!$B:$E,4,FALSE)</f>
        <v>BLACK/GREY</v>
      </c>
      <c r="N411" s="75" t="str">
        <f t="shared" si="8"/>
        <v>000561BLACK/GREYV01</v>
      </c>
      <c r="O411" s="75" t="str">
        <f>VLOOKUP(A411,'Order Import'!A:C,3,FALSE)</f>
        <v>BKGY</v>
      </c>
    </row>
    <row r="412" spans="1:15">
      <c r="A412" s="171" t="s">
        <v>560</v>
      </c>
      <c r="B412" s="102" t="str">
        <f>VLOOKUP(A412,'Order Summary'!B:G,5,FALSE)</f>
        <v>Medium</v>
      </c>
      <c r="C412" s="102" t="s">
        <v>477</v>
      </c>
      <c r="D412" s="172" t="s">
        <v>447</v>
      </c>
      <c r="E412" s="148" t="s">
        <v>361</v>
      </c>
      <c r="F412" s="75">
        <f>IFERROR(VLOOKUP(N412,'Order Summary'!$I:$AF,MATCH('Order Import'!D412,'Order Summary'!$I$13:$AF$13,0),FALSE),)</f>
        <v>0</v>
      </c>
      <c r="M412" s="102" t="str">
        <f>VLOOKUP(A412,'Order Summary'!$B:$E,4,FALSE)</f>
        <v>BLACK/GREY</v>
      </c>
      <c r="N412" s="75" t="str">
        <f t="shared" si="8"/>
        <v>000561BLACK/GREYV01</v>
      </c>
      <c r="O412" s="75" t="str">
        <f>VLOOKUP(A412,'Order Import'!A:C,3,FALSE)</f>
        <v>BKGY</v>
      </c>
    </row>
    <row r="413" spans="1:15">
      <c r="A413" s="171" t="s">
        <v>560</v>
      </c>
      <c r="B413" s="102" t="str">
        <f>VLOOKUP(A413,'Order Summary'!B:G,5,FALSE)</f>
        <v>Medium</v>
      </c>
      <c r="C413" s="102" t="s">
        <v>477</v>
      </c>
      <c r="D413" s="172" t="s">
        <v>448</v>
      </c>
      <c r="E413" s="148" t="s">
        <v>361</v>
      </c>
      <c r="F413" s="75">
        <f>IFERROR(VLOOKUP(N413,'Order Summary'!$I:$AF,MATCH('Order Import'!D413,'Order Summary'!$I$13:$AF$13,0),FALSE),)</f>
        <v>0</v>
      </c>
      <c r="M413" s="102" t="str">
        <f>VLOOKUP(A413,'Order Summary'!$B:$E,4,FALSE)</f>
        <v>BLACK/GREY</v>
      </c>
      <c r="N413" s="75" t="str">
        <f t="shared" si="8"/>
        <v>000561BLACK/GREYV01</v>
      </c>
      <c r="O413" s="75" t="str">
        <f>VLOOKUP(A413,'Order Import'!A:C,3,FALSE)</f>
        <v>BKGY</v>
      </c>
    </row>
    <row r="414" spans="1:15">
      <c r="A414" s="171" t="s">
        <v>560</v>
      </c>
      <c r="B414" s="102" t="str">
        <f>VLOOKUP(A414,'Order Summary'!B:G,5,FALSE)</f>
        <v>Medium</v>
      </c>
      <c r="C414" s="102" t="s">
        <v>477</v>
      </c>
      <c r="D414" s="172" t="s">
        <v>449</v>
      </c>
      <c r="E414" s="148" t="s">
        <v>361</v>
      </c>
      <c r="F414" s="75">
        <f>IFERROR(VLOOKUP(N414,'Order Summary'!$I:$AF,MATCH('Order Import'!D414,'Order Summary'!$I$13:$AF$13,0),FALSE),)</f>
        <v>0</v>
      </c>
      <c r="M414" s="102" t="str">
        <f>VLOOKUP(A414,'Order Summary'!$B:$E,4,FALSE)</f>
        <v>BLACK/GREY</v>
      </c>
      <c r="N414" s="75" t="str">
        <f t="shared" si="8"/>
        <v>000561BLACK/GREYV01</v>
      </c>
      <c r="O414" s="75" t="str">
        <f>VLOOKUP(A414,'Order Import'!A:C,3,FALSE)</f>
        <v>BKGY</v>
      </c>
    </row>
    <row r="415" spans="1:15">
      <c r="A415" s="171" t="s">
        <v>560</v>
      </c>
      <c r="B415" s="102" t="str">
        <f>VLOOKUP(A415,'Order Summary'!B:G,5,FALSE)</f>
        <v>Medium</v>
      </c>
      <c r="C415" s="102" t="s">
        <v>477</v>
      </c>
      <c r="D415" s="172" t="s">
        <v>450</v>
      </c>
      <c r="E415" s="148" t="s">
        <v>361</v>
      </c>
      <c r="F415" s="75">
        <f>IFERROR(VLOOKUP(N415,'Order Summary'!$I:$AF,MATCH('Order Import'!D415,'Order Summary'!$I$13:$AF$13,0),FALSE),)</f>
        <v>0</v>
      </c>
      <c r="M415" s="102" t="str">
        <f>VLOOKUP(A415,'Order Summary'!$B:$E,4,FALSE)</f>
        <v>BLACK/GREY</v>
      </c>
      <c r="N415" s="75" t="str">
        <f t="shared" si="8"/>
        <v>000561BLACK/GREYV01</v>
      </c>
      <c r="O415" s="75" t="str">
        <f>VLOOKUP(A415,'Order Import'!A:C,3,FALSE)</f>
        <v>BKGY</v>
      </c>
    </row>
    <row r="416" spans="1:15">
      <c r="A416" s="171" t="s">
        <v>560</v>
      </c>
      <c r="B416" s="102" t="str">
        <f>VLOOKUP(A416,'Order Summary'!B:G,5,FALSE)</f>
        <v>Medium</v>
      </c>
      <c r="C416" s="102" t="s">
        <v>477</v>
      </c>
      <c r="D416" s="172" t="s">
        <v>451</v>
      </c>
      <c r="E416" s="148" t="s">
        <v>361</v>
      </c>
      <c r="F416" s="75">
        <f>IFERROR(VLOOKUP(N416,'Order Summary'!$I:$AF,MATCH('Order Import'!D416,'Order Summary'!$I$13:$AF$13,0),FALSE),)</f>
        <v>0</v>
      </c>
      <c r="M416" s="102" t="str">
        <f>VLOOKUP(A416,'Order Summary'!$B:$E,4,FALSE)</f>
        <v>BLACK/GREY</v>
      </c>
      <c r="N416" s="75" t="str">
        <f t="shared" si="8"/>
        <v>000561BLACK/GREYV01</v>
      </c>
      <c r="O416" s="75" t="str">
        <f>VLOOKUP(A416,'Order Import'!A:C,3,FALSE)</f>
        <v>BKGY</v>
      </c>
    </row>
    <row r="417" spans="1:15">
      <c r="A417" s="171" t="s">
        <v>560</v>
      </c>
      <c r="B417" s="102" t="str">
        <f>VLOOKUP(A417,'Order Summary'!B:G,5,FALSE)</f>
        <v>Medium</v>
      </c>
      <c r="C417" s="102" t="s">
        <v>477</v>
      </c>
      <c r="D417" s="172" t="s">
        <v>452</v>
      </c>
      <c r="E417" s="148" t="s">
        <v>361</v>
      </c>
      <c r="F417" s="75">
        <f>IFERROR(VLOOKUP(N417,'Order Summary'!$I:$AF,MATCH('Order Import'!D417,'Order Summary'!$I$13:$AF$13,0),FALSE),)</f>
        <v>0</v>
      </c>
      <c r="M417" s="102" t="str">
        <f>VLOOKUP(A417,'Order Summary'!$B:$E,4,FALSE)</f>
        <v>BLACK/GREY</v>
      </c>
      <c r="N417" s="75" t="str">
        <f t="shared" si="8"/>
        <v>000561BLACK/GREYV01</v>
      </c>
      <c r="O417" s="75" t="str">
        <f>VLOOKUP(A417,'Order Import'!A:C,3,FALSE)</f>
        <v>BKGY</v>
      </c>
    </row>
    <row r="418" spans="1:15">
      <c r="A418" s="171" t="s">
        <v>560</v>
      </c>
      <c r="B418" s="102" t="str">
        <f>VLOOKUP(A418,'Order Summary'!B:G,5,FALSE)</f>
        <v>Medium</v>
      </c>
      <c r="C418" s="102" t="s">
        <v>477</v>
      </c>
      <c r="D418" s="172" t="s">
        <v>453</v>
      </c>
      <c r="E418" s="148" t="s">
        <v>361</v>
      </c>
      <c r="F418" s="75">
        <f>IFERROR(VLOOKUP(N418,'Order Summary'!$I:$AF,MATCH('Order Import'!D418,'Order Summary'!$I$13:$AF$13,0),FALSE),)</f>
        <v>0</v>
      </c>
      <c r="M418" s="102" t="str">
        <f>VLOOKUP(A418,'Order Summary'!$B:$E,4,FALSE)</f>
        <v>BLACK/GREY</v>
      </c>
      <c r="N418" s="75" t="str">
        <f t="shared" si="8"/>
        <v>000561BLACK/GREYV01</v>
      </c>
      <c r="O418" s="75" t="str">
        <f>VLOOKUP(A418,'Order Import'!A:C,3,FALSE)</f>
        <v>BKGY</v>
      </c>
    </row>
    <row r="419" spans="1:15">
      <c r="A419" s="171" t="s">
        <v>644</v>
      </c>
      <c r="B419" s="102" t="s">
        <v>432</v>
      </c>
      <c r="C419" s="102" t="s">
        <v>647</v>
      </c>
      <c r="D419" s="172" t="s">
        <v>441</v>
      </c>
      <c r="E419" s="148" t="s">
        <v>361</v>
      </c>
      <c r="F419" s="75">
        <f>IFERROR(VLOOKUP(N419,'Order Summary'!$I:$AF,MATCH('Order Import'!D419,'Order Summary'!$I$13:$AF$13,0),FALSE),)</f>
        <v>0</v>
      </c>
      <c r="M419" s="102" t="str">
        <f>VLOOKUP(A419,'Order Summary'!$B:$E,4,FALSE)</f>
        <v>DARK GREY/GREEN/BLUE</v>
      </c>
      <c r="N419" s="75" t="str">
        <f t="shared" ref="N419:N438" si="9">CONCATENATE(A419,M419,E419)</f>
        <v>000093DARK GREY/GREEN/BLUEV01</v>
      </c>
      <c r="O419" s="75" t="str">
        <f>VLOOKUP(A419,'Order Import'!A:C,3,FALSE)</f>
        <v>DGGRBL</v>
      </c>
    </row>
    <row r="420" spans="1:15">
      <c r="A420" s="171" t="s">
        <v>644</v>
      </c>
      <c r="B420" s="102" t="s">
        <v>432</v>
      </c>
      <c r="C420" s="102" t="s">
        <v>647</v>
      </c>
      <c r="D420" s="172" t="s">
        <v>442</v>
      </c>
      <c r="E420" s="148" t="s">
        <v>361</v>
      </c>
      <c r="F420" s="75">
        <f>IFERROR(VLOOKUP(N420,'Order Summary'!$I:$AF,MATCH('Order Import'!D420,'Order Summary'!$I$13:$AF$13,0),FALSE),)</f>
        <v>0</v>
      </c>
      <c r="M420" s="102" t="str">
        <f>VLOOKUP(A420,'Order Summary'!$B:$E,4,FALSE)</f>
        <v>DARK GREY/GREEN/BLUE</v>
      </c>
      <c r="N420" s="75" t="str">
        <f t="shared" si="9"/>
        <v>000093DARK GREY/GREEN/BLUEV01</v>
      </c>
      <c r="O420" s="75" t="str">
        <f>VLOOKUP(A420,'Order Import'!A:C,3,FALSE)</f>
        <v>DGGRBL</v>
      </c>
    </row>
    <row r="421" spans="1:15">
      <c r="A421" s="171" t="s">
        <v>644</v>
      </c>
      <c r="B421" s="102" t="s">
        <v>432</v>
      </c>
      <c r="C421" s="102" t="s">
        <v>647</v>
      </c>
      <c r="D421" s="172" t="s">
        <v>443</v>
      </c>
      <c r="E421" s="148" t="s">
        <v>361</v>
      </c>
      <c r="F421" s="75">
        <f>IFERROR(VLOOKUP(N421,'Order Summary'!$I:$AF,MATCH('Order Import'!D421,'Order Summary'!$I$13:$AF$13,0),FALSE),)</f>
        <v>0</v>
      </c>
      <c r="M421" s="102" t="str">
        <f>VLOOKUP(A421,'Order Summary'!$B:$E,4,FALSE)</f>
        <v>DARK GREY/GREEN/BLUE</v>
      </c>
      <c r="N421" s="75" t="str">
        <f t="shared" si="9"/>
        <v>000093DARK GREY/GREEN/BLUEV01</v>
      </c>
      <c r="O421" s="75" t="str">
        <f>VLOOKUP(A421,'Order Import'!A:C,3,FALSE)</f>
        <v>DGGRBL</v>
      </c>
    </row>
    <row r="422" spans="1:15">
      <c r="A422" s="171" t="s">
        <v>644</v>
      </c>
      <c r="B422" s="102" t="s">
        <v>432</v>
      </c>
      <c r="C422" s="102" t="s">
        <v>647</v>
      </c>
      <c r="D422" s="172" t="s">
        <v>444</v>
      </c>
      <c r="E422" s="148" t="s">
        <v>361</v>
      </c>
      <c r="F422" s="75">
        <f>IFERROR(VLOOKUP(N422,'Order Summary'!$I:$AF,MATCH('Order Import'!D422,'Order Summary'!$I$13:$AF$13,0),FALSE),)</f>
        <v>0</v>
      </c>
      <c r="M422" s="102" t="str">
        <f>VLOOKUP(A422,'Order Summary'!$B:$E,4,FALSE)</f>
        <v>DARK GREY/GREEN/BLUE</v>
      </c>
      <c r="N422" s="75" t="str">
        <f t="shared" si="9"/>
        <v>000093DARK GREY/GREEN/BLUEV01</v>
      </c>
      <c r="O422" s="75" t="str">
        <f>VLOOKUP(A422,'Order Import'!A:C,3,FALSE)</f>
        <v>DGGRBL</v>
      </c>
    </row>
    <row r="423" spans="1:15">
      <c r="A423" s="171" t="s">
        <v>644</v>
      </c>
      <c r="B423" s="102" t="s">
        <v>432</v>
      </c>
      <c r="C423" s="102" t="s">
        <v>647</v>
      </c>
      <c r="D423" s="172" t="s">
        <v>445</v>
      </c>
      <c r="E423" s="148" t="s">
        <v>361</v>
      </c>
      <c r="F423" s="75">
        <f>IFERROR(VLOOKUP(N423,'Order Summary'!$I:$AF,MATCH('Order Import'!D423,'Order Summary'!$I$13:$AF$13,0),FALSE),)</f>
        <v>0</v>
      </c>
      <c r="M423" s="102" t="str">
        <f>VLOOKUP(A423,'Order Summary'!$B:$E,4,FALSE)</f>
        <v>DARK GREY/GREEN/BLUE</v>
      </c>
      <c r="N423" s="75" t="str">
        <f t="shared" si="9"/>
        <v>000093DARK GREY/GREEN/BLUEV01</v>
      </c>
      <c r="O423" s="75" t="str">
        <f>VLOOKUP(A423,'Order Import'!A:C,3,FALSE)</f>
        <v>DGGRBL</v>
      </c>
    </row>
    <row r="424" spans="1:15">
      <c r="A424" s="171" t="s">
        <v>644</v>
      </c>
      <c r="B424" s="102" t="s">
        <v>432</v>
      </c>
      <c r="C424" s="102" t="s">
        <v>647</v>
      </c>
      <c r="D424" s="172" t="s">
        <v>446</v>
      </c>
      <c r="E424" s="148" t="s">
        <v>361</v>
      </c>
      <c r="F424" s="75">
        <f>IFERROR(VLOOKUP(N424,'Order Summary'!$I:$AF,MATCH('Order Import'!D424,'Order Summary'!$I$13:$AF$13,0),FALSE),)</f>
        <v>0</v>
      </c>
      <c r="M424" s="102" t="str">
        <f>VLOOKUP(A424,'Order Summary'!$B:$E,4,FALSE)</f>
        <v>DARK GREY/GREEN/BLUE</v>
      </c>
      <c r="N424" s="75" t="str">
        <f t="shared" si="9"/>
        <v>000093DARK GREY/GREEN/BLUEV01</v>
      </c>
      <c r="O424" s="75" t="str">
        <f>VLOOKUP(A424,'Order Import'!A:C,3,FALSE)</f>
        <v>DGGRBL</v>
      </c>
    </row>
    <row r="425" spans="1:15">
      <c r="A425" s="171" t="s">
        <v>644</v>
      </c>
      <c r="B425" s="102" t="s">
        <v>432</v>
      </c>
      <c r="C425" s="102" t="s">
        <v>647</v>
      </c>
      <c r="D425" s="172" t="s">
        <v>447</v>
      </c>
      <c r="E425" s="148" t="s">
        <v>361</v>
      </c>
      <c r="F425" s="75">
        <f>IFERROR(VLOOKUP(N425,'Order Summary'!$I:$AF,MATCH('Order Import'!D425,'Order Summary'!$I$13:$AF$13,0),FALSE),)</f>
        <v>0</v>
      </c>
      <c r="M425" s="102" t="str">
        <f>VLOOKUP(A425,'Order Summary'!$B:$E,4,FALSE)</f>
        <v>DARK GREY/GREEN/BLUE</v>
      </c>
      <c r="N425" s="75" t="str">
        <f t="shared" si="9"/>
        <v>000093DARK GREY/GREEN/BLUEV01</v>
      </c>
      <c r="O425" s="75" t="str">
        <f>VLOOKUP(A425,'Order Import'!A:C,3,FALSE)</f>
        <v>DGGRBL</v>
      </c>
    </row>
    <row r="426" spans="1:15">
      <c r="A426" s="171" t="s">
        <v>644</v>
      </c>
      <c r="B426" s="102" t="s">
        <v>432</v>
      </c>
      <c r="C426" s="102" t="s">
        <v>647</v>
      </c>
      <c r="D426" s="172" t="s">
        <v>448</v>
      </c>
      <c r="E426" s="148" t="s">
        <v>361</v>
      </c>
      <c r="F426" s="75">
        <f>IFERROR(VLOOKUP(N426,'Order Summary'!$I:$AF,MATCH('Order Import'!D426,'Order Summary'!$I$13:$AF$13,0),FALSE),)</f>
        <v>0</v>
      </c>
      <c r="M426" s="102" t="str">
        <f>VLOOKUP(A426,'Order Summary'!$B:$E,4,FALSE)</f>
        <v>DARK GREY/GREEN/BLUE</v>
      </c>
      <c r="N426" s="75" t="str">
        <f t="shared" si="9"/>
        <v>000093DARK GREY/GREEN/BLUEV01</v>
      </c>
      <c r="O426" s="75" t="str">
        <f>VLOOKUP(A426,'Order Import'!A:C,3,FALSE)</f>
        <v>DGGRBL</v>
      </c>
    </row>
    <row r="427" spans="1:15">
      <c r="A427" s="171" t="s">
        <v>644</v>
      </c>
      <c r="B427" s="102" t="s">
        <v>432</v>
      </c>
      <c r="C427" s="102" t="s">
        <v>647</v>
      </c>
      <c r="D427" s="172" t="s">
        <v>449</v>
      </c>
      <c r="E427" s="148" t="s">
        <v>361</v>
      </c>
      <c r="F427" s="75">
        <f>IFERROR(VLOOKUP(N427,'Order Summary'!$I:$AF,MATCH('Order Import'!D427,'Order Summary'!$I$13:$AF$13,0),FALSE),)</f>
        <v>0</v>
      </c>
      <c r="M427" s="102" t="str">
        <f>VLOOKUP(A427,'Order Summary'!$B:$E,4,FALSE)</f>
        <v>DARK GREY/GREEN/BLUE</v>
      </c>
      <c r="N427" s="75" t="str">
        <f t="shared" si="9"/>
        <v>000093DARK GREY/GREEN/BLUEV01</v>
      </c>
      <c r="O427" s="75" t="str">
        <f>VLOOKUP(A427,'Order Import'!A:C,3,FALSE)</f>
        <v>DGGRBL</v>
      </c>
    </row>
    <row r="428" spans="1:15">
      <c r="A428" s="171" t="s">
        <v>644</v>
      </c>
      <c r="B428" s="102" t="s">
        <v>432</v>
      </c>
      <c r="C428" s="102" t="s">
        <v>647</v>
      </c>
      <c r="D428" s="172" t="s">
        <v>450</v>
      </c>
      <c r="E428" s="148" t="s">
        <v>361</v>
      </c>
      <c r="F428" s="75">
        <f>IFERROR(VLOOKUP(N428,'Order Summary'!$I:$AF,MATCH('Order Import'!D428,'Order Summary'!$I$13:$AF$13,0),FALSE),)</f>
        <v>0</v>
      </c>
      <c r="M428" s="102" t="str">
        <f>VLOOKUP(A428,'Order Summary'!$B:$E,4,FALSE)</f>
        <v>DARK GREY/GREEN/BLUE</v>
      </c>
      <c r="N428" s="75" t="str">
        <f t="shared" si="9"/>
        <v>000093DARK GREY/GREEN/BLUEV01</v>
      </c>
      <c r="O428" s="75" t="str">
        <f>VLOOKUP(A428,'Order Import'!A:C,3,FALSE)</f>
        <v>DGGRBL</v>
      </c>
    </row>
    <row r="429" spans="1:15">
      <c r="A429" s="171" t="s">
        <v>644</v>
      </c>
      <c r="B429" s="102" t="s">
        <v>432</v>
      </c>
      <c r="C429" s="102" t="s">
        <v>647</v>
      </c>
      <c r="D429" s="172" t="s">
        <v>451</v>
      </c>
      <c r="E429" s="148" t="s">
        <v>361</v>
      </c>
      <c r="F429" s="75">
        <f>IFERROR(VLOOKUP(N429,'Order Summary'!$I:$AF,MATCH('Order Import'!D429,'Order Summary'!$I$13:$AF$13,0),FALSE),)</f>
        <v>0</v>
      </c>
      <c r="M429" s="102" t="str">
        <f>VLOOKUP(A429,'Order Summary'!$B:$E,4,FALSE)</f>
        <v>DARK GREY/GREEN/BLUE</v>
      </c>
      <c r="N429" s="75" t="str">
        <f t="shared" si="9"/>
        <v>000093DARK GREY/GREEN/BLUEV01</v>
      </c>
      <c r="O429" s="75" t="str">
        <f>VLOOKUP(A429,'Order Import'!A:C,3,FALSE)</f>
        <v>DGGRBL</v>
      </c>
    </row>
    <row r="430" spans="1:15">
      <c r="A430" s="171" t="s">
        <v>644</v>
      </c>
      <c r="B430" s="102" t="s">
        <v>432</v>
      </c>
      <c r="C430" s="102" t="s">
        <v>647</v>
      </c>
      <c r="D430" s="172" t="s">
        <v>452</v>
      </c>
      <c r="E430" s="148" t="s">
        <v>361</v>
      </c>
      <c r="F430" s="75">
        <f>IFERROR(VLOOKUP(N430,'Order Summary'!$I:$AF,MATCH('Order Import'!D430,'Order Summary'!$I$13:$AF$13,0),FALSE),)</f>
        <v>0</v>
      </c>
      <c r="M430" s="102" t="str">
        <f>VLOOKUP(A430,'Order Summary'!$B:$E,4,FALSE)</f>
        <v>DARK GREY/GREEN/BLUE</v>
      </c>
      <c r="N430" s="75" t="str">
        <f t="shared" si="9"/>
        <v>000093DARK GREY/GREEN/BLUEV01</v>
      </c>
      <c r="O430" s="75" t="str">
        <f>VLOOKUP(A430,'Order Import'!A:C,3,FALSE)</f>
        <v>DGGRBL</v>
      </c>
    </row>
    <row r="431" spans="1:15">
      <c r="A431" s="171" t="s">
        <v>644</v>
      </c>
      <c r="B431" s="102" t="s">
        <v>432</v>
      </c>
      <c r="C431" s="102" t="s">
        <v>647</v>
      </c>
      <c r="D431" s="172" t="s">
        <v>453</v>
      </c>
      <c r="E431" s="148" t="s">
        <v>361</v>
      </c>
      <c r="F431" s="75">
        <f>IFERROR(VLOOKUP(N431,'Order Summary'!$I:$AF,MATCH('Order Import'!D431,'Order Summary'!$I$13:$AF$13,0),FALSE),)</f>
        <v>0</v>
      </c>
      <c r="M431" s="102" t="str">
        <f>VLOOKUP(A431,'Order Summary'!$B:$E,4,FALSE)</f>
        <v>DARK GREY/GREEN/BLUE</v>
      </c>
      <c r="N431" s="75" t="str">
        <f t="shared" si="9"/>
        <v>000093DARK GREY/GREEN/BLUEV01</v>
      </c>
      <c r="O431" s="75" t="str">
        <f>VLOOKUP(A431,'Order Import'!A:C,3,FALSE)</f>
        <v>DGGRBL</v>
      </c>
    </row>
    <row r="432" spans="1:15">
      <c r="A432" s="171" t="s">
        <v>644</v>
      </c>
      <c r="B432" s="102" t="s">
        <v>432</v>
      </c>
      <c r="C432" s="102" t="s">
        <v>647</v>
      </c>
      <c r="D432" s="172" t="s">
        <v>454</v>
      </c>
      <c r="E432" s="148" t="s">
        <v>361</v>
      </c>
      <c r="F432" s="75">
        <f>IFERROR(VLOOKUP(N432,'Order Summary'!$I:$AF,MATCH('Order Import'!D432,'Order Summary'!$I$13:$AF$13,0),FALSE),)</f>
        <v>0</v>
      </c>
      <c r="M432" s="102" t="str">
        <f>VLOOKUP(A432,'Order Summary'!$B:$E,4,FALSE)</f>
        <v>DARK GREY/GREEN/BLUE</v>
      </c>
      <c r="N432" s="75" t="str">
        <f t="shared" si="9"/>
        <v>000093DARK GREY/GREEN/BLUEV01</v>
      </c>
      <c r="O432" s="75" t="str">
        <f>VLOOKUP(A432,'Order Import'!A:C,3,FALSE)</f>
        <v>DGGRBL</v>
      </c>
    </row>
    <row r="433" spans="1:15">
      <c r="A433" s="171" t="s">
        <v>644</v>
      </c>
      <c r="B433" s="102" t="s">
        <v>432</v>
      </c>
      <c r="C433" s="102" t="s">
        <v>647</v>
      </c>
      <c r="D433" s="172" t="s">
        <v>455</v>
      </c>
      <c r="E433" s="148" t="s">
        <v>361</v>
      </c>
      <c r="F433" s="75">
        <f>IFERROR(VLOOKUP(N433,'Order Summary'!$I:$AF,MATCH('Order Import'!D433,'Order Summary'!$I$13:$AF$13,0),FALSE),)</f>
        <v>0</v>
      </c>
      <c r="M433" s="102" t="str">
        <f>VLOOKUP(A433,'Order Summary'!$B:$E,4,FALSE)</f>
        <v>DARK GREY/GREEN/BLUE</v>
      </c>
      <c r="N433" s="75" t="str">
        <f t="shared" si="9"/>
        <v>000093DARK GREY/GREEN/BLUEV01</v>
      </c>
      <c r="O433" s="75" t="str">
        <f>VLOOKUP(A433,'Order Import'!A:C,3,FALSE)</f>
        <v>DGGRBL</v>
      </c>
    </row>
    <row r="434" spans="1:15">
      <c r="A434" s="171" t="s">
        <v>644</v>
      </c>
      <c r="B434" s="102" t="s">
        <v>432</v>
      </c>
      <c r="C434" s="102" t="s">
        <v>647</v>
      </c>
      <c r="D434" s="172" t="s">
        <v>456</v>
      </c>
      <c r="E434" s="148" t="s">
        <v>361</v>
      </c>
      <c r="F434" s="75">
        <f>IFERROR(VLOOKUP(N434,'Order Summary'!$I:$AF,MATCH('Order Import'!D434,'Order Summary'!$I$13:$AF$13,0),FALSE),)</f>
        <v>0</v>
      </c>
      <c r="M434" s="102" t="str">
        <f>VLOOKUP(A434,'Order Summary'!$B:$E,4,FALSE)</f>
        <v>DARK GREY/GREEN/BLUE</v>
      </c>
      <c r="N434" s="75" t="str">
        <f t="shared" si="9"/>
        <v>000093DARK GREY/GREEN/BLUEV01</v>
      </c>
      <c r="O434" s="75" t="str">
        <f>VLOOKUP(A434,'Order Import'!A:C,3,FALSE)</f>
        <v>DGGRBL</v>
      </c>
    </row>
    <row r="435" spans="1:15">
      <c r="A435" s="171" t="s">
        <v>644</v>
      </c>
      <c r="B435" s="102" t="s">
        <v>432</v>
      </c>
      <c r="C435" s="102" t="s">
        <v>647</v>
      </c>
      <c r="D435" s="172" t="s">
        <v>457</v>
      </c>
      <c r="E435" s="148" t="s">
        <v>361</v>
      </c>
      <c r="F435" s="75">
        <f>IFERROR(VLOOKUP(N435,'Order Summary'!$I:$AF,MATCH('Order Import'!D435,'Order Summary'!$I$13:$AF$13,0),FALSE),)</f>
        <v>0</v>
      </c>
      <c r="M435" s="102" t="str">
        <f>VLOOKUP(A435,'Order Summary'!$B:$E,4,FALSE)</f>
        <v>DARK GREY/GREEN/BLUE</v>
      </c>
      <c r="N435" s="75" t="str">
        <f t="shared" si="9"/>
        <v>000093DARK GREY/GREEN/BLUEV01</v>
      </c>
      <c r="O435" s="75" t="str">
        <f>VLOOKUP(A435,'Order Import'!A:C,3,FALSE)</f>
        <v>DGGRBL</v>
      </c>
    </row>
    <row r="436" spans="1:15">
      <c r="A436" s="171" t="s">
        <v>644</v>
      </c>
      <c r="B436" s="102" t="s">
        <v>432</v>
      </c>
      <c r="C436" s="102" t="s">
        <v>647</v>
      </c>
      <c r="D436" s="172" t="s">
        <v>458</v>
      </c>
      <c r="E436" s="148" t="s">
        <v>361</v>
      </c>
      <c r="F436" s="75">
        <f>IFERROR(VLOOKUP(N436,'Order Summary'!$I:$AF,MATCH('Order Import'!D436,'Order Summary'!$I$13:$AF$13,0),FALSE),)</f>
        <v>0</v>
      </c>
      <c r="M436" s="102" t="str">
        <f>VLOOKUP(A436,'Order Summary'!$B:$E,4,FALSE)</f>
        <v>DARK GREY/GREEN/BLUE</v>
      </c>
      <c r="N436" s="75" t="str">
        <f t="shared" si="9"/>
        <v>000093DARK GREY/GREEN/BLUEV01</v>
      </c>
      <c r="O436" s="75" t="str">
        <f>VLOOKUP(A436,'Order Import'!A:C,3,FALSE)</f>
        <v>DGGRBL</v>
      </c>
    </row>
    <row r="437" spans="1:15">
      <c r="A437" s="171" t="s">
        <v>644</v>
      </c>
      <c r="B437" s="102" t="s">
        <v>432</v>
      </c>
      <c r="C437" s="102" t="s">
        <v>647</v>
      </c>
      <c r="D437" s="172" t="s">
        <v>459</v>
      </c>
      <c r="E437" s="148" t="s">
        <v>361</v>
      </c>
      <c r="F437" s="75">
        <f>IFERROR(VLOOKUP(N437,'Order Summary'!$I:$AF,MATCH('Order Import'!D437,'Order Summary'!$I$13:$AF$13,0),FALSE),)</f>
        <v>0</v>
      </c>
      <c r="M437" s="102" t="str">
        <f>VLOOKUP(A437,'Order Summary'!$B:$E,4,FALSE)</f>
        <v>DARK GREY/GREEN/BLUE</v>
      </c>
      <c r="N437" s="75" t="str">
        <f t="shared" si="9"/>
        <v>000093DARK GREY/GREEN/BLUEV01</v>
      </c>
      <c r="O437" s="75" t="str">
        <f>VLOOKUP(A437,'Order Import'!A:C,3,FALSE)</f>
        <v>DGGRBL</v>
      </c>
    </row>
    <row r="438" spans="1:15">
      <c r="A438" s="171" t="s">
        <v>644</v>
      </c>
      <c r="B438" s="102" t="s">
        <v>432</v>
      </c>
      <c r="C438" s="102" t="s">
        <v>647</v>
      </c>
      <c r="D438" s="172" t="s">
        <v>460</v>
      </c>
      <c r="E438" s="148" t="s">
        <v>361</v>
      </c>
      <c r="F438" s="75">
        <f>IFERROR(VLOOKUP(N438,'Order Summary'!$I:$AF,MATCH('Order Import'!D438,'Order Summary'!$I$13:$AF$13,0),FALSE),)</f>
        <v>0</v>
      </c>
      <c r="M438" s="102" t="str">
        <f>VLOOKUP(A438,'Order Summary'!$B:$E,4,FALSE)</f>
        <v>DARK GREY/GREEN/BLUE</v>
      </c>
      <c r="N438" s="75" t="str">
        <f t="shared" si="9"/>
        <v>000093DARK GREY/GREEN/BLUEV01</v>
      </c>
      <c r="O438" s="75" t="str">
        <f>VLOOKUP(A438,'Order Import'!A:C,3,FALSE)</f>
        <v>DGGRBL</v>
      </c>
    </row>
    <row r="439" spans="1:15">
      <c r="A439" s="171" t="s">
        <v>561</v>
      </c>
      <c r="B439" s="102" t="str">
        <f>VLOOKUP(A439,'Order Summary'!B:G,5,FALSE)</f>
        <v>Medium</v>
      </c>
      <c r="C439" s="102" t="s">
        <v>607</v>
      </c>
      <c r="D439" s="172" t="s">
        <v>447</v>
      </c>
      <c r="E439" s="148" t="s">
        <v>361</v>
      </c>
      <c r="F439" s="75">
        <f>IFERROR(VLOOKUP(N439,'Order Summary'!$I:$AF,MATCH('Order Import'!D439,'Order Summary'!$I$13:$AF$13,0),FALSE),)</f>
        <v>0</v>
      </c>
      <c r="M439" s="102" t="str">
        <f>VLOOKUP(A439,'Order Summary'!$B:$E,4,FALSE)</f>
        <v>RED/BLACK/WHITE</v>
      </c>
      <c r="N439" s="75" t="str">
        <f t="shared" ref="N439:N442" si="10">CONCATENATE(A439,M439,E439)</f>
        <v>000562RED/BLACK/WHITEV01</v>
      </c>
      <c r="O439" s="75" t="str">
        <f>VLOOKUP(A439,'Order Import'!A:C,3,FALSE)</f>
        <v>RDBKWH</v>
      </c>
    </row>
    <row r="440" spans="1:15">
      <c r="A440" s="171" t="s">
        <v>561</v>
      </c>
      <c r="B440" s="102" t="str">
        <f>VLOOKUP(A440,'Order Summary'!B:G,5,FALSE)</f>
        <v>Medium</v>
      </c>
      <c r="C440" s="102" t="s">
        <v>607</v>
      </c>
      <c r="D440" s="172" t="s">
        <v>448</v>
      </c>
      <c r="E440" s="148" t="s">
        <v>361</v>
      </c>
      <c r="F440" s="75">
        <f>IFERROR(VLOOKUP(N440,'Order Summary'!$I:$AF,MATCH('Order Import'!D440,'Order Summary'!$I$13:$AF$13,0),FALSE),)</f>
        <v>0</v>
      </c>
      <c r="M440" s="102" t="str">
        <f>VLOOKUP(A440,'Order Summary'!$B:$E,4,FALSE)</f>
        <v>RED/BLACK/WHITE</v>
      </c>
      <c r="N440" s="75" t="str">
        <f t="shared" si="10"/>
        <v>000562RED/BLACK/WHITEV01</v>
      </c>
      <c r="O440" s="75" t="str">
        <f>VLOOKUP(A440,'Order Import'!A:C,3,FALSE)</f>
        <v>RDBKWH</v>
      </c>
    </row>
    <row r="441" spans="1:15">
      <c r="A441" s="171" t="s">
        <v>561</v>
      </c>
      <c r="B441" s="102" t="str">
        <f>VLOOKUP(A441,'Order Summary'!B:G,5,FALSE)</f>
        <v>Medium</v>
      </c>
      <c r="C441" s="102" t="s">
        <v>607</v>
      </c>
      <c r="D441" s="172" t="s">
        <v>449</v>
      </c>
      <c r="E441" s="148" t="s">
        <v>361</v>
      </c>
      <c r="F441" s="75">
        <f>IFERROR(VLOOKUP(N441,'Order Summary'!$I:$AF,MATCH('Order Import'!D441,'Order Summary'!$I$13:$AF$13,0),FALSE),)</f>
        <v>0</v>
      </c>
      <c r="M441" s="102" t="str">
        <f>VLOOKUP(A441,'Order Summary'!$B:$E,4,FALSE)</f>
        <v>RED/BLACK/WHITE</v>
      </c>
      <c r="N441" s="75" t="str">
        <f t="shared" si="10"/>
        <v>000562RED/BLACK/WHITEV01</v>
      </c>
      <c r="O441" s="75" t="str">
        <f>VLOOKUP(A441,'Order Import'!A:C,3,FALSE)</f>
        <v>RDBKWH</v>
      </c>
    </row>
    <row r="442" spans="1:15">
      <c r="A442" s="171" t="s">
        <v>561</v>
      </c>
      <c r="B442" s="102" t="str">
        <f>VLOOKUP(A442,'Order Summary'!B:G,5,FALSE)</f>
        <v>Medium</v>
      </c>
      <c r="C442" s="102" t="s">
        <v>607</v>
      </c>
      <c r="D442" s="172" t="s">
        <v>450</v>
      </c>
      <c r="E442" s="148" t="s">
        <v>361</v>
      </c>
      <c r="F442" s="75">
        <f>IFERROR(VLOOKUP(N442,'Order Summary'!$I:$AF,MATCH('Order Import'!D442,'Order Summary'!$I$13:$AF$13,0),FALSE),)</f>
        <v>0</v>
      </c>
      <c r="M442" s="102" t="str">
        <f>VLOOKUP(A442,'Order Summary'!$B:$E,4,FALSE)</f>
        <v>RED/BLACK/WHITE</v>
      </c>
      <c r="N442" s="75" t="str">
        <f t="shared" si="10"/>
        <v>000562RED/BLACK/WHITEV01</v>
      </c>
      <c r="O442" s="75" t="str">
        <f>VLOOKUP(A442,'Order Import'!A:C,3,FALSE)</f>
        <v>RDBKWH</v>
      </c>
    </row>
    <row r="443" spans="1:15">
      <c r="A443" s="171" t="s">
        <v>561</v>
      </c>
      <c r="B443" s="102" t="str">
        <f>VLOOKUP(A443,'Order Summary'!B:G,5,FALSE)</f>
        <v>Medium</v>
      </c>
      <c r="C443" s="102" t="s">
        <v>607</v>
      </c>
      <c r="D443" s="172" t="s">
        <v>451</v>
      </c>
      <c r="E443" s="148" t="s">
        <v>361</v>
      </c>
      <c r="F443" s="75">
        <f>IFERROR(VLOOKUP(N443,'Order Summary'!$I:$AF,MATCH('Order Import'!D443,'Order Summary'!$I$13:$AF$13,0),FALSE),)</f>
        <v>0</v>
      </c>
      <c r="M443" s="102" t="str">
        <f>VLOOKUP(A443,'Order Summary'!$B:$E,4,FALSE)</f>
        <v>RED/BLACK/WHITE</v>
      </c>
      <c r="N443" s="75" t="str">
        <f t="shared" ref="N443:N474" si="11">CONCATENATE(A443,M443,E443)</f>
        <v>000562RED/BLACK/WHITEV01</v>
      </c>
      <c r="O443" s="75" t="str">
        <f>VLOOKUP(A443,'Order Import'!A:C,3,FALSE)</f>
        <v>RDBKWH</v>
      </c>
    </row>
    <row r="444" spans="1:15">
      <c r="A444" s="171" t="s">
        <v>561</v>
      </c>
      <c r="B444" s="102" t="str">
        <f>VLOOKUP(A444,'Order Summary'!B:G,5,FALSE)</f>
        <v>Medium</v>
      </c>
      <c r="C444" s="102" t="s">
        <v>607</v>
      </c>
      <c r="D444" s="172" t="s">
        <v>452</v>
      </c>
      <c r="E444" s="148" t="s">
        <v>361</v>
      </c>
      <c r="F444" s="75">
        <f>IFERROR(VLOOKUP(N444,'Order Summary'!$I:$AF,MATCH('Order Import'!D444,'Order Summary'!$I$13:$AF$13,0),FALSE),)</f>
        <v>0</v>
      </c>
      <c r="M444" s="102" t="str">
        <f>VLOOKUP(A444,'Order Summary'!$B:$E,4,FALSE)</f>
        <v>RED/BLACK/WHITE</v>
      </c>
      <c r="N444" s="75" t="str">
        <f t="shared" si="11"/>
        <v>000562RED/BLACK/WHITEV01</v>
      </c>
      <c r="O444" s="75" t="str">
        <f>VLOOKUP(A444,'Order Import'!A:C,3,FALSE)</f>
        <v>RDBKWH</v>
      </c>
    </row>
    <row r="445" spans="1:15">
      <c r="A445" s="171" t="s">
        <v>561</v>
      </c>
      <c r="B445" s="102" t="str">
        <f>VLOOKUP(A445,'Order Summary'!B:G,5,FALSE)</f>
        <v>Medium</v>
      </c>
      <c r="C445" s="102" t="s">
        <v>607</v>
      </c>
      <c r="D445" s="172" t="s">
        <v>453</v>
      </c>
      <c r="E445" s="148" t="s">
        <v>361</v>
      </c>
      <c r="F445" s="75">
        <f>IFERROR(VLOOKUP(N445,'Order Summary'!$I:$AF,MATCH('Order Import'!D445,'Order Summary'!$I$13:$AF$13,0),FALSE),)</f>
        <v>0</v>
      </c>
      <c r="M445" s="102" t="str">
        <f>VLOOKUP(A445,'Order Summary'!$B:$E,4,FALSE)</f>
        <v>RED/BLACK/WHITE</v>
      </c>
      <c r="N445" s="75" t="str">
        <f t="shared" si="11"/>
        <v>000562RED/BLACK/WHITEV01</v>
      </c>
      <c r="O445" s="75" t="str">
        <f>VLOOKUP(A445,'Order Import'!A:C,3,FALSE)</f>
        <v>RDBKWH</v>
      </c>
    </row>
    <row r="446" spans="1:15">
      <c r="A446" s="171" t="s">
        <v>561</v>
      </c>
      <c r="B446" s="102" t="str">
        <f>VLOOKUP(A446,'Order Summary'!B:G,5,FALSE)</f>
        <v>Medium</v>
      </c>
      <c r="C446" s="102" t="s">
        <v>607</v>
      </c>
      <c r="D446" s="172" t="s">
        <v>454</v>
      </c>
      <c r="E446" s="148" t="s">
        <v>361</v>
      </c>
      <c r="F446" s="75">
        <f>IFERROR(VLOOKUP(N446,'Order Summary'!$I:$AF,MATCH('Order Import'!D446,'Order Summary'!$I$13:$AF$13,0),FALSE),)</f>
        <v>0</v>
      </c>
      <c r="M446" s="102" t="str">
        <f>VLOOKUP(A446,'Order Summary'!$B:$E,4,FALSE)</f>
        <v>RED/BLACK/WHITE</v>
      </c>
      <c r="N446" s="75" t="str">
        <f t="shared" si="11"/>
        <v>000562RED/BLACK/WHITEV01</v>
      </c>
      <c r="O446" s="75" t="str">
        <f>VLOOKUP(A446,'Order Import'!A:C,3,FALSE)</f>
        <v>RDBKWH</v>
      </c>
    </row>
    <row r="447" spans="1:15">
      <c r="A447" s="171" t="s">
        <v>561</v>
      </c>
      <c r="B447" s="102" t="str">
        <f>VLOOKUP(A447,'Order Summary'!B:G,5,FALSE)</f>
        <v>Medium</v>
      </c>
      <c r="C447" s="102" t="s">
        <v>607</v>
      </c>
      <c r="D447" s="172" t="s">
        <v>455</v>
      </c>
      <c r="E447" s="148" t="s">
        <v>361</v>
      </c>
      <c r="F447" s="75">
        <f>IFERROR(VLOOKUP(N447,'Order Summary'!$I:$AF,MATCH('Order Import'!D447,'Order Summary'!$I$13:$AF$13,0),FALSE),)</f>
        <v>0</v>
      </c>
      <c r="M447" s="102" t="str">
        <f>VLOOKUP(A447,'Order Summary'!$B:$E,4,FALSE)</f>
        <v>RED/BLACK/WHITE</v>
      </c>
      <c r="N447" s="75" t="str">
        <f t="shared" si="11"/>
        <v>000562RED/BLACK/WHITEV01</v>
      </c>
      <c r="O447" s="75" t="str">
        <f>VLOOKUP(A447,'Order Import'!A:C,3,FALSE)</f>
        <v>RDBKWH</v>
      </c>
    </row>
    <row r="448" spans="1:15">
      <c r="A448" s="171" t="s">
        <v>561</v>
      </c>
      <c r="B448" s="102" t="str">
        <f>VLOOKUP(A448,'Order Summary'!B:G,5,FALSE)</f>
        <v>Medium</v>
      </c>
      <c r="C448" s="102" t="s">
        <v>607</v>
      </c>
      <c r="D448" s="172" t="s">
        <v>456</v>
      </c>
      <c r="E448" s="148" t="s">
        <v>361</v>
      </c>
      <c r="F448" s="75">
        <f>IFERROR(VLOOKUP(N448,'Order Summary'!$I:$AF,MATCH('Order Import'!D448,'Order Summary'!$I$13:$AF$13,0),FALSE),)</f>
        <v>0</v>
      </c>
      <c r="M448" s="102" t="str">
        <f>VLOOKUP(A448,'Order Summary'!$B:$E,4,FALSE)</f>
        <v>RED/BLACK/WHITE</v>
      </c>
      <c r="N448" s="75" t="str">
        <f t="shared" si="11"/>
        <v>000562RED/BLACK/WHITEV01</v>
      </c>
      <c r="O448" s="75" t="str">
        <f>VLOOKUP(A448,'Order Import'!A:C,3,FALSE)</f>
        <v>RDBKWH</v>
      </c>
    </row>
    <row r="449" spans="1:15">
      <c r="A449" s="171" t="s">
        <v>561</v>
      </c>
      <c r="B449" s="102" t="str">
        <f>VLOOKUP(A449,'Order Summary'!B:G,5,FALSE)</f>
        <v>Medium</v>
      </c>
      <c r="C449" s="102" t="s">
        <v>607</v>
      </c>
      <c r="D449" s="172" t="s">
        <v>457</v>
      </c>
      <c r="E449" s="148" t="s">
        <v>361</v>
      </c>
      <c r="F449" s="75">
        <f>IFERROR(VLOOKUP(N449,'Order Summary'!$I:$AF,MATCH('Order Import'!D449,'Order Summary'!$I$13:$AF$13,0),FALSE),)</f>
        <v>0</v>
      </c>
      <c r="M449" s="102" t="str">
        <f>VLOOKUP(A449,'Order Summary'!$B:$E,4,FALSE)</f>
        <v>RED/BLACK/WHITE</v>
      </c>
      <c r="N449" s="75" t="str">
        <f t="shared" si="11"/>
        <v>000562RED/BLACK/WHITEV01</v>
      </c>
      <c r="O449" s="75" t="str">
        <f>VLOOKUP(A449,'Order Import'!A:C,3,FALSE)</f>
        <v>RDBKWH</v>
      </c>
    </row>
    <row r="450" spans="1:15">
      <c r="A450" s="171" t="s">
        <v>561</v>
      </c>
      <c r="B450" s="102" t="str">
        <f>VLOOKUP(A450,'Order Summary'!B:G,5,FALSE)</f>
        <v>Medium</v>
      </c>
      <c r="C450" s="102" t="s">
        <v>607</v>
      </c>
      <c r="D450" s="172" t="s">
        <v>458</v>
      </c>
      <c r="E450" s="148" t="s">
        <v>361</v>
      </c>
      <c r="F450" s="75">
        <f>IFERROR(VLOOKUP(N450,'Order Summary'!$I:$AF,MATCH('Order Import'!D450,'Order Summary'!$I$13:$AF$13,0),FALSE),)</f>
        <v>0</v>
      </c>
      <c r="M450" s="102" t="str">
        <f>VLOOKUP(A450,'Order Summary'!$B:$E,4,FALSE)</f>
        <v>RED/BLACK/WHITE</v>
      </c>
      <c r="N450" s="75" t="str">
        <f t="shared" si="11"/>
        <v>000562RED/BLACK/WHITEV01</v>
      </c>
      <c r="O450" s="75" t="str">
        <f>VLOOKUP(A450,'Order Import'!A:C,3,FALSE)</f>
        <v>RDBKWH</v>
      </c>
    </row>
    <row r="451" spans="1:15">
      <c r="A451" s="171" t="s">
        <v>561</v>
      </c>
      <c r="B451" s="102" t="str">
        <f>VLOOKUP(A451,'Order Summary'!B:G,5,FALSE)</f>
        <v>Medium</v>
      </c>
      <c r="C451" s="102" t="s">
        <v>607</v>
      </c>
      <c r="D451" s="172" t="s">
        <v>459</v>
      </c>
      <c r="E451" s="148" t="s">
        <v>361</v>
      </c>
      <c r="F451" s="75">
        <f>IFERROR(VLOOKUP(N451,'Order Summary'!$I:$AF,MATCH('Order Import'!D451,'Order Summary'!$I$13:$AF$13,0),FALSE),)</f>
        <v>0</v>
      </c>
      <c r="M451" s="102" t="str">
        <f>VLOOKUP(A451,'Order Summary'!$B:$E,4,FALSE)</f>
        <v>RED/BLACK/WHITE</v>
      </c>
      <c r="N451" s="75" t="str">
        <f t="shared" si="11"/>
        <v>000562RED/BLACK/WHITEV01</v>
      </c>
      <c r="O451" s="75" t="str">
        <f>VLOOKUP(A451,'Order Import'!A:C,3,FALSE)</f>
        <v>RDBKWH</v>
      </c>
    </row>
    <row r="452" spans="1:15">
      <c r="A452" s="171" t="s">
        <v>561</v>
      </c>
      <c r="B452" s="102" t="str">
        <f>VLOOKUP(A452,'Order Summary'!B:G,5,FALSE)</f>
        <v>Medium</v>
      </c>
      <c r="C452" s="102" t="s">
        <v>607</v>
      </c>
      <c r="D452" s="172" t="s">
        <v>460</v>
      </c>
      <c r="E452" s="148" t="s">
        <v>361</v>
      </c>
      <c r="F452" s="75">
        <f>IFERROR(VLOOKUP(N452,'Order Summary'!$I:$AF,MATCH('Order Import'!D452,'Order Summary'!$I$13:$AF$13,0),FALSE),)</f>
        <v>0</v>
      </c>
      <c r="M452" s="102" t="str">
        <f>VLOOKUP(A452,'Order Summary'!$B:$E,4,FALSE)</f>
        <v>RED/BLACK/WHITE</v>
      </c>
      <c r="N452" s="75" t="str">
        <f t="shared" si="11"/>
        <v>000562RED/BLACK/WHITEV01</v>
      </c>
      <c r="O452" s="75" t="str">
        <f>VLOOKUP(A452,'Order Import'!A:C,3,FALSE)</f>
        <v>RDBKWH</v>
      </c>
    </row>
    <row r="453" spans="1:15">
      <c r="A453" s="171" t="s">
        <v>561</v>
      </c>
      <c r="B453" s="102" t="str">
        <f>VLOOKUP(A453,'Order Summary'!B:G,5,FALSE)</f>
        <v>Medium</v>
      </c>
      <c r="C453" s="102" t="s">
        <v>607</v>
      </c>
      <c r="D453" s="172" t="s">
        <v>461</v>
      </c>
      <c r="E453" s="148" t="s">
        <v>361</v>
      </c>
      <c r="F453" s="75">
        <f>IFERROR(VLOOKUP(N453,'Order Summary'!$I:$AF,MATCH('Order Import'!D453,'Order Summary'!$I$13:$AF$13,0),FALSE),)</f>
        <v>0</v>
      </c>
      <c r="M453" s="102" t="str">
        <f>VLOOKUP(A453,'Order Summary'!$B:$E,4,FALSE)</f>
        <v>RED/BLACK/WHITE</v>
      </c>
      <c r="N453" s="75" t="str">
        <f t="shared" si="11"/>
        <v>000562RED/BLACK/WHITEV01</v>
      </c>
      <c r="O453" s="75" t="str">
        <f>VLOOKUP(A453,'Order Import'!A:C,3,FALSE)</f>
        <v>RDBKWH</v>
      </c>
    </row>
    <row r="454" spans="1:15">
      <c r="A454" s="171" t="s">
        <v>561</v>
      </c>
      <c r="B454" s="102" t="str">
        <f>VLOOKUP(A454,'Order Summary'!B:G,5,FALSE)</f>
        <v>Medium</v>
      </c>
      <c r="C454" s="102" t="s">
        <v>608</v>
      </c>
      <c r="D454" s="172" t="s">
        <v>447</v>
      </c>
      <c r="E454" s="148" t="s">
        <v>361</v>
      </c>
      <c r="F454" s="75">
        <f>IFERROR(VLOOKUP(N454,'Order Summary'!$I:$AF,MATCH('Order Import'!D454,'Order Summary'!$I$13:$AF$13,0),FALSE),)</f>
        <v>0</v>
      </c>
      <c r="M454" s="102" t="s">
        <v>537</v>
      </c>
      <c r="N454" s="75" t="str">
        <f t="shared" si="11"/>
        <v>000562BLUE/BLACK/WHITEV01</v>
      </c>
      <c r="O454" s="75" t="s">
        <v>608</v>
      </c>
    </row>
    <row r="455" spans="1:15">
      <c r="A455" s="171" t="s">
        <v>561</v>
      </c>
      <c r="B455" s="102" t="str">
        <f>VLOOKUP(A455,'Order Summary'!B:G,5,FALSE)</f>
        <v>Medium</v>
      </c>
      <c r="C455" s="102" t="s">
        <v>608</v>
      </c>
      <c r="D455" s="172" t="s">
        <v>448</v>
      </c>
      <c r="E455" s="148" t="s">
        <v>361</v>
      </c>
      <c r="F455" s="75">
        <f>IFERROR(VLOOKUP(N455,'Order Summary'!$I:$AF,MATCH('Order Import'!D455,'Order Summary'!$I$13:$AF$13,0),FALSE),)</f>
        <v>0</v>
      </c>
      <c r="M455" s="102" t="s">
        <v>537</v>
      </c>
      <c r="N455" s="75" t="str">
        <f t="shared" si="11"/>
        <v>000562BLUE/BLACK/WHITEV01</v>
      </c>
      <c r="O455" s="75" t="s">
        <v>608</v>
      </c>
    </row>
    <row r="456" spans="1:15">
      <c r="A456" s="171" t="s">
        <v>561</v>
      </c>
      <c r="B456" s="102" t="str">
        <f>VLOOKUP(A456,'Order Summary'!B:G,5,FALSE)</f>
        <v>Medium</v>
      </c>
      <c r="C456" s="102" t="s">
        <v>608</v>
      </c>
      <c r="D456" s="172" t="s">
        <v>449</v>
      </c>
      <c r="E456" s="148" t="s">
        <v>361</v>
      </c>
      <c r="F456" s="75">
        <f>IFERROR(VLOOKUP(N456,'Order Summary'!$I:$AF,MATCH('Order Import'!D456,'Order Summary'!$I$13:$AF$13,0),FALSE),)</f>
        <v>0</v>
      </c>
      <c r="M456" s="102" t="s">
        <v>537</v>
      </c>
      <c r="N456" s="75" t="str">
        <f t="shared" si="11"/>
        <v>000562BLUE/BLACK/WHITEV01</v>
      </c>
      <c r="O456" s="75" t="s">
        <v>608</v>
      </c>
    </row>
    <row r="457" spans="1:15">
      <c r="A457" s="171" t="s">
        <v>561</v>
      </c>
      <c r="B457" s="102" t="str">
        <f>VLOOKUP(A457,'Order Summary'!B:G,5,FALSE)</f>
        <v>Medium</v>
      </c>
      <c r="C457" s="102" t="s">
        <v>608</v>
      </c>
      <c r="D457" s="172" t="s">
        <v>450</v>
      </c>
      <c r="E457" s="148" t="s">
        <v>361</v>
      </c>
      <c r="F457" s="75">
        <f>IFERROR(VLOOKUP(N457,'Order Summary'!$I:$AF,MATCH('Order Import'!D457,'Order Summary'!$I$13:$AF$13,0),FALSE),)</f>
        <v>0</v>
      </c>
      <c r="M457" s="102" t="s">
        <v>537</v>
      </c>
      <c r="N457" s="75" t="str">
        <f t="shared" si="11"/>
        <v>000562BLUE/BLACK/WHITEV01</v>
      </c>
      <c r="O457" s="75" t="s">
        <v>608</v>
      </c>
    </row>
    <row r="458" spans="1:15">
      <c r="A458" s="171" t="s">
        <v>561</v>
      </c>
      <c r="B458" s="102" t="str">
        <f>VLOOKUP(A458,'Order Summary'!B:G,5,FALSE)</f>
        <v>Medium</v>
      </c>
      <c r="C458" s="102" t="s">
        <v>608</v>
      </c>
      <c r="D458" s="172" t="s">
        <v>451</v>
      </c>
      <c r="E458" s="148" t="s">
        <v>361</v>
      </c>
      <c r="F458" s="75">
        <f>IFERROR(VLOOKUP(N458,'Order Summary'!$I:$AF,MATCH('Order Import'!D458,'Order Summary'!$I$13:$AF$13,0),FALSE),)</f>
        <v>0</v>
      </c>
      <c r="M458" s="102" t="s">
        <v>537</v>
      </c>
      <c r="N458" s="75" t="str">
        <f t="shared" si="11"/>
        <v>000562BLUE/BLACK/WHITEV01</v>
      </c>
      <c r="O458" s="75" t="s">
        <v>608</v>
      </c>
    </row>
    <row r="459" spans="1:15">
      <c r="A459" s="171" t="s">
        <v>561</v>
      </c>
      <c r="B459" s="102" t="str">
        <f>VLOOKUP(A459,'Order Summary'!B:G,5,FALSE)</f>
        <v>Medium</v>
      </c>
      <c r="C459" s="102" t="s">
        <v>608</v>
      </c>
      <c r="D459" s="172" t="s">
        <v>452</v>
      </c>
      <c r="E459" s="148" t="s">
        <v>361</v>
      </c>
      <c r="F459" s="75">
        <f>IFERROR(VLOOKUP(N459,'Order Summary'!$I:$AF,MATCH('Order Import'!D459,'Order Summary'!$I$13:$AF$13,0),FALSE),)</f>
        <v>0</v>
      </c>
      <c r="M459" s="102" t="s">
        <v>537</v>
      </c>
      <c r="N459" s="75" t="str">
        <f t="shared" si="11"/>
        <v>000562BLUE/BLACK/WHITEV01</v>
      </c>
      <c r="O459" s="75" t="s">
        <v>608</v>
      </c>
    </row>
    <row r="460" spans="1:15">
      <c r="A460" s="171" t="s">
        <v>561</v>
      </c>
      <c r="B460" s="102" t="str">
        <f>VLOOKUP(A460,'Order Summary'!B:G,5,FALSE)</f>
        <v>Medium</v>
      </c>
      <c r="C460" s="102" t="s">
        <v>608</v>
      </c>
      <c r="D460" s="172" t="s">
        <v>453</v>
      </c>
      <c r="E460" s="148" t="s">
        <v>361</v>
      </c>
      <c r="F460" s="75">
        <f>IFERROR(VLOOKUP(N460,'Order Summary'!$I:$AF,MATCH('Order Import'!D460,'Order Summary'!$I$13:$AF$13,0),FALSE),)</f>
        <v>0</v>
      </c>
      <c r="M460" s="102" t="s">
        <v>537</v>
      </c>
      <c r="N460" s="75" t="str">
        <f t="shared" si="11"/>
        <v>000562BLUE/BLACK/WHITEV01</v>
      </c>
      <c r="O460" s="75" t="s">
        <v>608</v>
      </c>
    </row>
    <row r="461" spans="1:15">
      <c r="A461" s="171" t="s">
        <v>561</v>
      </c>
      <c r="B461" s="102" t="str">
        <f>VLOOKUP(A461,'Order Summary'!B:G,5,FALSE)</f>
        <v>Medium</v>
      </c>
      <c r="C461" s="102" t="s">
        <v>608</v>
      </c>
      <c r="D461" s="172" t="s">
        <v>454</v>
      </c>
      <c r="E461" s="148" t="s">
        <v>361</v>
      </c>
      <c r="F461" s="75">
        <f>IFERROR(VLOOKUP(N461,'Order Summary'!$I:$AF,MATCH('Order Import'!D461,'Order Summary'!$I$13:$AF$13,0),FALSE),)</f>
        <v>0</v>
      </c>
      <c r="M461" s="102" t="s">
        <v>537</v>
      </c>
      <c r="N461" s="75" t="str">
        <f t="shared" si="11"/>
        <v>000562BLUE/BLACK/WHITEV01</v>
      </c>
      <c r="O461" s="75" t="s">
        <v>608</v>
      </c>
    </row>
    <row r="462" spans="1:15">
      <c r="A462" s="171" t="s">
        <v>561</v>
      </c>
      <c r="B462" s="102" t="str">
        <f>VLOOKUP(A462,'Order Summary'!B:G,5,FALSE)</f>
        <v>Medium</v>
      </c>
      <c r="C462" s="102" t="s">
        <v>608</v>
      </c>
      <c r="D462" s="172" t="s">
        <v>455</v>
      </c>
      <c r="E462" s="148" t="s">
        <v>361</v>
      </c>
      <c r="F462" s="75">
        <f>IFERROR(VLOOKUP(N462,'Order Summary'!$I:$AF,MATCH('Order Import'!D462,'Order Summary'!$I$13:$AF$13,0),FALSE),)</f>
        <v>0</v>
      </c>
      <c r="M462" s="102" t="s">
        <v>537</v>
      </c>
      <c r="N462" s="75" t="str">
        <f t="shared" si="11"/>
        <v>000562BLUE/BLACK/WHITEV01</v>
      </c>
      <c r="O462" s="75" t="s">
        <v>608</v>
      </c>
    </row>
    <row r="463" spans="1:15">
      <c r="A463" s="171" t="s">
        <v>561</v>
      </c>
      <c r="B463" s="102" t="str">
        <f>VLOOKUP(A463,'Order Summary'!B:G,5,FALSE)</f>
        <v>Medium</v>
      </c>
      <c r="C463" s="102" t="s">
        <v>608</v>
      </c>
      <c r="D463" s="172" t="s">
        <v>456</v>
      </c>
      <c r="E463" s="148" t="s">
        <v>361</v>
      </c>
      <c r="F463" s="75">
        <f>IFERROR(VLOOKUP(N463,'Order Summary'!$I:$AF,MATCH('Order Import'!D463,'Order Summary'!$I$13:$AF$13,0),FALSE),)</f>
        <v>0</v>
      </c>
      <c r="M463" s="102" t="s">
        <v>537</v>
      </c>
      <c r="N463" s="75" t="str">
        <f t="shared" si="11"/>
        <v>000562BLUE/BLACK/WHITEV01</v>
      </c>
      <c r="O463" s="75" t="s">
        <v>608</v>
      </c>
    </row>
    <row r="464" spans="1:15">
      <c r="A464" s="171" t="s">
        <v>561</v>
      </c>
      <c r="B464" s="102" t="str">
        <f>VLOOKUP(A464,'Order Summary'!B:G,5,FALSE)</f>
        <v>Medium</v>
      </c>
      <c r="C464" s="102" t="s">
        <v>608</v>
      </c>
      <c r="D464" s="172" t="s">
        <v>457</v>
      </c>
      <c r="E464" s="148" t="s">
        <v>361</v>
      </c>
      <c r="F464" s="75">
        <f>IFERROR(VLOOKUP(N464,'Order Summary'!$I:$AF,MATCH('Order Import'!D464,'Order Summary'!$I$13:$AF$13,0),FALSE),)</f>
        <v>0</v>
      </c>
      <c r="M464" s="102" t="s">
        <v>537</v>
      </c>
      <c r="N464" s="75" t="str">
        <f t="shared" si="11"/>
        <v>000562BLUE/BLACK/WHITEV01</v>
      </c>
      <c r="O464" s="75" t="s">
        <v>608</v>
      </c>
    </row>
    <row r="465" spans="1:15">
      <c r="A465" s="171" t="s">
        <v>561</v>
      </c>
      <c r="B465" s="102" t="str">
        <f>VLOOKUP(A465,'Order Summary'!B:G,5,FALSE)</f>
        <v>Medium</v>
      </c>
      <c r="C465" s="102" t="s">
        <v>608</v>
      </c>
      <c r="D465" s="172" t="s">
        <v>458</v>
      </c>
      <c r="E465" s="148" t="s">
        <v>361</v>
      </c>
      <c r="F465" s="75">
        <f>IFERROR(VLOOKUP(N465,'Order Summary'!$I:$AF,MATCH('Order Import'!D465,'Order Summary'!$I$13:$AF$13,0),FALSE),)</f>
        <v>0</v>
      </c>
      <c r="M465" s="102" t="s">
        <v>537</v>
      </c>
      <c r="N465" s="75" t="str">
        <f t="shared" si="11"/>
        <v>000562BLUE/BLACK/WHITEV01</v>
      </c>
      <c r="O465" s="75" t="s">
        <v>608</v>
      </c>
    </row>
    <row r="466" spans="1:15">
      <c r="A466" s="171" t="s">
        <v>561</v>
      </c>
      <c r="B466" s="102" t="str">
        <f>VLOOKUP(A466,'Order Summary'!B:G,5,FALSE)</f>
        <v>Medium</v>
      </c>
      <c r="C466" s="102" t="s">
        <v>608</v>
      </c>
      <c r="D466" s="172" t="s">
        <v>459</v>
      </c>
      <c r="E466" s="148" t="s">
        <v>361</v>
      </c>
      <c r="F466" s="75">
        <f>IFERROR(VLOOKUP(N466,'Order Summary'!$I:$AF,MATCH('Order Import'!D466,'Order Summary'!$I$13:$AF$13,0),FALSE),)</f>
        <v>0</v>
      </c>
      <c r="M466" s="102" t="s">
        <v>537</v>
      </c>
      <c r="N466" s="75" t="str">
        <f t="shared" si="11"/>
        <v>000562BLUE/BLACK/WHITEV01</v>
      </c>
      <c r="O466" s="75" t="s">
        <v>608</v>
      </c>
    </row>
    <row r="467" spans="1:15">
      <c r="A467" s="171" t="s">
        <v>561</v>
      </c>
      <c r="B467" s="102" t="str">
        <f>VLOOKUP(A467,'Order Summary'!B:G,5,FALSE)</f>
        <v>Medium</v>
      </c>
      <c r="C467" s="102" t="s">
        <v>608</v>
      </c>
      <c r="D467" s="172" t="s">
        <v>460</v>
      </c>
      <c r="E467" s="148" t="s">
        <v>361</v>
      </c>
      <c r="F467" s="75">
        <f>IFERROR(VLOOKUP(N467,'Order Summary'!$I:$AF,MATCH('Order Import'!D467,'Order Summary'!$I$13:$AF$13,0),FALSE),)</f>
        <v>0</v>
      </c>
      <c r="M467" s="102" t="s">
        <v>537</v>
      </c>
      <c r="N467" s="75" t="str">
        <f t="shared" si="11"/>
        <v>000562BLUE/BLACK/WHITEV01</v>
      </c>
      <c r="O467" s="75" t="s">
        <v>608</v>
      </c>
    </row>
    <row r="468" spans="1:15">
      <c r="A468" s="171" t="s">
        <v>561</v>
      </c>
      <c r="B468" s="102" t="str">
        <f>VLOOKUP(A468,'Order Summary'!B:G,5,FALSE)</f>
        <v>Medium</v>
      </c>
      <c r="C468" s="102" t="s">
        <v>608</v>
      </c>
      <c r="D468" s="172" t="s">
        <v>461</v>
      </c>
      <c r="E468" s="148" t="s">
        <v>361</v>
      </c>
      <c r="F468" s="75">
        <f>IFERROR(VLOOKUP(N468,'Order Summary'!$I:$AF,MATCH('Order Import'!D468,'Order Summary'!$I$13:$AF$13,0),FALSE),)</f>
        <v>0</v>
      </c>
      <c r="M468" s="102" t="s">
        <v>537</v>
      </c>
      <c r="N468" s="75" t="str">
        <f t="shared" si="11"/>
        <v>000562BLUE/BLACK/WHITEV01</v>
      </c>
      <c r="O468" s="75" t="s">
        <v>608</v>
      </c>
    </row>
    <row r="469" spans="1:15">
      <c r="A469" s="171" t="s">
        <v>561</v>
      </c>
      <c r="B469" s="102" t="str">
        <f>VLOOKUP(A469,'Order Summary'!B:G,5,FALSE)</f>
        <v>Medium</v>
      </c>
      <c r="C469" s="102" t="s">
        <v>609</v>
      </c>
      <c r="D469" s="172" t="s">
        <v>447</v>
      </c>
      <c r="E469" s="148" t="s">
        <v>361</v>
      </c>
      <c r="F469" s="75">
        <f>IFERROR(VLOOKUP(N469,'Order Summary'!$I:$AF,MATCH('Order Import'!D469,'Order Summary'!$I$13:$AF$13,0),FALSE),)</f>
        <v>0</v>
      </c>
      <c r="M469" s="102" t="s">
        <v>538</v>
      </c>
      <c r="N469" s="75" t="str">
        <f t="shared" si="11"/>
        <v>000562DARK GREY/BLUE/WHITEV01</v>
      </c>
      <c r="O469" s="75" t="s">
        <v>609</v>
      </c>
    </row>
    <row r="470" spans="1:15">
      <c r="A470" s="171" t="s">
        <v>561</v>
      </c>
      <c r="B470" s="102" t="str">
        <f>VLOOKUP(A470,'Order Summary'!B:G,5,FALSE)</f>
        <v>Medium</v>
      </c>
      <c r="C470" s="102" t="s">
        <v>609</v>
      </c>
      <c r="D470" s="172" t="s">
        <v>448</v>
      </c>
      <c r="E470" s="148" t="s">
        <v>361</v>
      </c>
      <c r="F470" s="75">
        <f>IFERROR(VLOOKUP(N470,'Order Summary'!$I:$AF,MATCH('Order Import'!D470,'Order Summary'!$I$13:$AF$13,0),FALSE),)</f>
        <v>0</v>
      </c>
      <c r="M470" s="102" t="s">
        <v>538</v>
      </c>
      <c r="N470" s="75" t="str">
        <f t="shared" si="11"/>
        <v>000562DARK GREY/BLUE/WHITEV01</v>
      </c>
      <c r="O470" s="75" t="s">
        <v>609</v>
      </c>
    </row>
    <row r="471" spans="1:15">
      <c r="A471" s="171" t="s">
        <v>561</v>
      </c>
      <c r="B471" s="102" t="str">
        <f>VLOOKUP(A471,'Order Summary'!B:G,5,FALSE)</f>
        <v>Medium</v>
      </c>
      <c r="C471" s="102" t="s">
        <v>609</v>
      </c>
      <c r="D471" s="172" t="s">
        <v>449</v>
      </c>
      <c r="E471" s="148" t="s">
        <v>361</v>
      </c>
      <c r="F471" s="75">
        <f>IFERROR(VLOOKUP(N471,'Order Summary'!$I:$AF,MATCH('Order Import'!D471,'Order Summary'!$I$13:$AF$13,0),FALSE),)</f>
        <v>0</v>
      </c>
      <c r="M471" s="102" t="s">
        <v>538</v>
      </c>
      <c r="N471" s="75" t="str">
        <f t="shared" si="11"/>
        <v>000562DARK GREY/BLUE/WHITEV01</v>
      </c>
      <c r="O471" s="75" t="s">
        <v>609</v>
      </c>
    </row>
    <row r="472" spans="1:15">
      <c r="A472" s="171" t="s">
        <v>561</v>
      </c>
      <c r="B472" s="102" t="str">
        <f>VLOOKUP(A472,'Order Summary'!B:G,5,FALSE)</f>
        <v>Medium</v>
      </c>
      <c r="C472" s="102" t="s">
        <v>609</v>
      </c>
      <c r="D472" s="172" t="s">
        <v>450</v>
      </c>
      <c r="E472" s="148" t="s">
        <v>361</v>
      </c>
      <c r="F472" s="75">
        <f>IFERROR(VLOOKUP(N472,'Order Summary'!$I:$AF,MATCH('Order Import'!D472,'Order Summary'!$I$13:$AF$13,0),FALSE),)</f>
        <v>0</v>
      </c>
      <c r="M472" s="102" t="s">
        <v>538</v>
      </c>
      <c r="N472" s="75" t="str">
        <f t="shared" si="11"/>
        <v>000562DARK GREY/BLUE/WHITEV01</v>
      </c>
      <c r="O472" s="75" t="s">
        <v>609</v>
      </c>
    </row>
    <row r="473" spans="1:15">
      <c r="A473" s="171" t="s">
        <v>561</v>
      </c>
      <c r="B473" s="102" t="str">
        <f>VLOOKUP(A473,'Order Summary'!B:G,5,FALSE)</f>
        <v>Medium</v>
      </c>
      <c r="C473" s="102" t="s">
        <v>609</v>
      </c>
      <c r="D473" s="172" t="s">
        <v>451</v>
      </c>
      <c r="E473" s="148" t="s">
        <v>361</v>
      </c>
      <c r="F473" s="75">
        <f>IFERROR(VLOOKUP(N473,'Order Summary'!$I:$AF,MATCH('Order Import'!D473,'Order Summary'!$I$13:$AF$13,0),FALSE),)</f>
        <v>0</v>
      </c>
      <c r="M473" s="102" t="s">
        <v>538</v>
      </c>
      <c r="N473" s="75" t="str">
        <f t="shared" si="11"/>
        <v>000562DARK GREY/BLUE/WHITEV01</v>
      </c>
      <c r="O473" s="75" t="s">
        <v>609</v>
      </c>
    </row>
    <row r="474" spans="1:15">
      <c r="A474" s="171" t="s">
        <v>561</v>
      </c>
      <c r="B474" s="102" t="str">
        <f>VLOOKUP(A474,'Order Summary'!B:G,5,FALSE)</f>
        <v>Medium</v>
      </c>
      <c r="C474" s="102" t="s">
        <v>609</v>
      </c>
      <c r="D474" s="172" t="s">
        <v>452</v>
      </c>
      <c r="E474" s="148" t="s">
        <v>361</v>
      </c>
      <c r="F474" s="75">
        <f>IFERROR(VLOOKUP(N474,'Order Summary'!$I:$AF,MATCH('Order Import'!D474,'Order Summary'!$I$13:$AF$13,0),FALSE),)</f>
        <v>0</v>
      </c>
      <c r="M474" s="102" t="s">
        <v>538</v>
      </c>
      <c r="N474" s="75" t="str">
        <f t="shared" si="11"/>
        <v>000562DARK GREY/BLUE/WHITEV01</v>
      </c>
      <c r="O474" s="75" t="s">
        <v>609</v>
      </c>
    </row>
    <row r="475" spans="1:15">
      <c r="A475" s="171" t="s">
        <v>561</v>
      </c>
      <c r="B475" s="102" t="str">
        <f>VLOOKUP(A475,'Order Summary'!B:G,5,FALSE)</f>
        <v>Medium</v>
      </c>
      <c r="C475" s="102" t="s">
        <v>609</v>
      </c>
      <c r="D475" s="172" t="s">
        <v>453</v>
      </c>
      <c r="E475" s="148" t="s">
        <v>361</v>
      </c>
      <c r="F475" s="75">
        <f>IFERROR(VLOOKUP(N475,'Order Summary'!$I:$AF,MATCH('Order Import'!D475,'Order Summary'!$I$13:$AF$13,0),FALSE),)</f>
        <v>0</v>
      </c>
      <c r="M475" s="102" t="s">
        <v>538</v>
      </c>
      <c r="N475" s="75" t="str">
        <f t="shared" ref="N475:N510" si="12">CONCATENATE(A475,M475,E475)</f>
        <v>000562DARK GREY/BLUE/WHITEV01</v>
      </c>
      <c r="O475" s="75" t="s">
        <v>609</v>
      </c>
    </row>
    <row r="476" spans="1:15">
      <c r="A476" s="171" t="s">
        <v>561</v>
      </c>
      <c r="B476" s="102" t="str">
        <f>VLOOKUP(A476,'Order Summary'!B:G,5,FALSE)</f>
        <v>Medium</v>
      </c>
      <c r="C476" s="102" t="s">
        <v>609</v>
      </c>
      <c r="D476" s="172" t="s">
        <v>454</v>
      </c>
      <c r="E476" s="148" t="s">
        <v>361</v>
      </c>
      <c r="F476" s="75">
        <f>IFERROR(VLOOKUP(N476,'Order Summary'!$I:$AF,MATCH('Order Import'!D476,'Order Summary'!$I$13:$AF$13,0),FALSE),)</f>
        <v>0</v>
      </c>
      <c r="M476" s="102" t="s">
        <v>538</v>
      </c>
      <c r="N476" s="75" t="str">
        <f t="shared" si="12"/>
        <v>000562DARK GREY/BLUE/WHITEV01</v>
      </c>
      <c r="O476" s="75" t="s">
        <v>609</v>
      </c>
    </row>
    <row r="477" spans="1:15">
      <c r="A477" s="171" t="s">
        <v>561</v>
      </c>
      <c r="B477" s="102" t="str">
        <f>VLOOKUP(A477,'Order Summary'!B:G,5,FALSE)</f>
        <v>Medium</v>
      </c>
      <c r="C477" s="102" t="s">
        <v>609</v>
      </c>
      <c r="D477" s="172" t="s">
        <v>455</v>
      </c>
      <c r="E477" s="148" t="s">
        <v>361</v>
      </c>
      <c r="F477" s="75">
        <f>IFERROR(VLOOKUP(N477,'Order Summary'!$I:$AF,MATCH('Order Import'!D477,'Order Summary'!$I$13:$AF$13,0),FALSE),)</f>
        <v>0</v>
      </c>
      <c r="M477" s="102" t="s">
        <v>538</v>
      </c>
      <c r="N477" s="75" t="str">
        <f t="shared" si="12"/>
        <v>000562DARK GREY/BLUE/WHITEV01</v>
      </c>
      <c r="O477" s="75" t="s">
        <v>609</v>
      </c>
    </row>
    <row r="478" spans="1:15">
      <c r="A478" s="171" t="s">
        <v>561</v>
      </c>
      <c r="B478" s="102" t="str">
        <f>VLOOKUP(A478,'Order Summary'!B:G,5,FALSE)</f>
        <v>Medium</v>
      </c>
      <c r="C478" s="102" t="s">
        <v>609</v>
      </c>
      <c r="D478" s="172" t="s">
        <v>456</v>
      </c>
      <c r="E478" s="148" t="s">
        <v>361</v>
      </c>
      <c r="F478" s="75">
        <f>IFERROR(VLOOKUP(N478,'Order Summary'!$I:$AF,MATCH('Order Import'!D478,'Order Summary'!$I$13:$AF$13,0),FALSE),)</f>
        <v>0</v>
      </c>
      <c r="M478" s="102" t="s">
        <v>538</v>
      </c>
      <c r="N478" s="75" t="str">
        <f t="shared" si="12"/>
        <v>000562DARK GREY/BLUE/WHITEV01</v>
      </c>
      <c r="O478" s="75" t="s">
        <v>609</v>
      </c>
    </row>
    <row r="479" spans="1:15">
      <c r="A479" s="171" t="s">
        <v>561</v>
      </c>
      <c r="B479" s="102" t="str">
        <f>VLOOKUP(A479,'Order Summary'!B:G,5,FALSE)</f>
        <v>Medium</v>
      </c>
      <c r="C479" s="102" t="s">
        <v>609</v>
      </c>
      <c r="D479" s="172" t="s">
        <v>457</v>
      </c>
      <c r="E479" s="148" t="s">
        <v>361</v>
      </c>
      <c r="F479" s="75">
        <f>IFERROR(VLOOKUP(N479,'Order Summary'!$I:$AF,MATCH('Order Import'!D479,'Order Summary'!$I$13:$AF$13,0),FALSE),)</f>
        <v>0</v>
      </c>
      <c r="M479" s="102" t="s">
        <v>538</v>
      </c>
      <c r="N479" s="75" t="str">
        <f t="shared" si="12"/>
        <v>000562DARK GREY/BLUE/WHITEV01</v>
      </c>
      <c r="O479" s="75" t="s">
        <v>609</v>
      </c>
    </row>
    <row r="480" spans="1:15">
      <c r="A480" s="171" t="s">
        <v>561</v>
      </c>
      <c r="B480" s="102" t="str">
        <f>VLOOKUP(A480,'Order Summary'!B:G,5,FALSE)</f>
        <v>Medium</v>
      </c>
      <c r="C480" s="102" t="s">
        <v>609</v>
      </c>
      <c r="D480" s="172" t="s">
        <v>458</v>
      </c>
      <c r="E480" s="148" t="s">
        <v>361</v>
      </c>
      <c r="F480" s="75">
        <f>IFERROR(VLOOKUP(N480,'Order Summary'!$I:$AF,MATCH('Order Import'!D480,'Order Summary'!$I$13:$AF$13,0),FALSE),)</f>
        <v>0</v>
      </c>
      <c r="M480" s="102" t="s">
        <v>538</v>
      </c>
      <c r="N480" s="75" t="str">
        <f t="shared" si="12"/>
        <v>000562DARK GREY/BLUE/WHITEV01</v>
      </c>
      <c r="O480" s="75" t="s">
        <v>609</v>
      </c>
    </row>
    <row r="481" spans="1:15">
      <c r="A481" s="171" t="s">
        <v>561</v>
      </c>
      <c r="B481" s="102" t="str">
        <f>VLOOKUP(A481,'Order Summary'!B:G,5,FALSE)</f>
        <v>Medium</v>
      </c>
      <c r="C481" s="102" t="s">
        <v>609</v>
      </c>
      <c r="D481" s="172" t="s">
        <v>459</v>
      </c>
      <c r="E481" s="148" t="s">
        <v>361</v>
      </c>
      <c r="F481" s="75">
        <f>IFERROR(VLOOKUP(N481,'Order Summary'!$I:$AF,MATCH('Order Import'!D481,'Order Summary'!$I$13:$AF$13,0),FALSE),)</f>
        <v>0</v>
      </c>
      <c r="M481" s="102" t="s">
        <v>538</v>
      </c>
      <c r="N481" s="75" t="str">
        <f t="shared" si="12"/>
        <v>000562DARK GREY/BLUE/WHITEV01</v>
      </c>
      <c r="O481" s="75" t="s">
        <v>609</v>
      </c>
    </row>
    <row r="482" spans="1:15">
      <c r="A482" s="171" t="s">
        <v>561</v>
      </c>
      <c r="B482" s="102" t="str">
        <f>VLOOKUP(A482,'Order Summary'!B:G,5,FALSE)</f>
        <v>Medium</v>
      </c>
      <c r="C482" s="102" t="s">
        <v>609</v>
      </c>
      <c r="D482" s="172" t="s">
        <v>460</v>
      </c>
      <c r="E482" s="148" t="s">
        <v>361</v>
      </c>
      <c r="F482" s="75">
        <f>IFERROR(VLOOKUP(N482,'Order Summary'!$I:$AF,MATCH('Order Import'!D482,'Order Summary'!$I$13:$AF$13,0),FALSE),)</f>
        <v>0</v>
      </c>
      <c r="M482" s="102" t="s">
        <v>538</v>
      </c>
      <c r="N482" s="75" t="str">
        <f t="shared" si="12"/>
        <v>000562DARK GREY/BLUE/WHITEV01</v>
      </c>
      <c r="O482" s="75" t="s">
        <v>609</v>
      </c>
    </row>
    <row r="483" spans="1:15">
      <c r="A483" s="171" t="s">
        <v>561</v>
      </c>
      <c r="B483" s="102" t="str">
        <f>VLOOKUP(A483,'Order Summary'!B:G,5,FALSE)</f>
        <v>Medium</v>
      </c>
      <c r="C483" s="102" t="s">
        <v>609</v>
      </c>
      <c r="D483" s="172" t="s">
        <v>461</v>
      </c>
      <c r="E483" s="148" t="s">
        <v>361</v>
      </c>
      <c r="F483" s="75">
        <f>IFERROR(VLOOKUP(N483,'Order Summary'!$I:$AF,MATCH('Order Import'!D483,'Order Summary'!$I$13:$AF$13,0),FALSE),)</f>
        <v>0</v>
      </c>
      <c r="M483" s="102" t="s">
        <v>538</v>
      </c>
      <c r="N483" s="75" t="str">
        <f t="shared" si="12"/>
        <v>000562DARK GREY/BLUE/WHITEV01</v>
      </c>
      <c r="O483" s="75" t="s">
        <v>609</v>
      </c>
    </row>
    <row r="484" spans="1:15">
      <c r="A484" s="171" t="s">
        <v>562</v>
      </c>
      <c r="B484" s="102" t="str">
        <f>VLOOKUP(A484,'Order Summary'!B:G,5,FALSE)</f>
        <v>Medium</v>
      </c>
      <c r="C484" s="102" t="s">
        <v>611</v>
      </c>
      <c r="D484" s="172" t="s">
        <v>441</v>
      </c>
      <c r="E484" s="148" t="s">
        <v>361</v>
      </c>
      <c r="F484" s="75">
        <f>IFERROR(VLOOKUP(N484,'Order Summary'!$I:$AF,MATCH('Order Import'!D484,'Order Summary'!$I$13:$AF$13,0),FALSE),)</f>
        <v>0</v>
      </c>
      <c r="M484" s="102" t="str">
        <f>VLOOKUP(A484,'Order Summary'!$B:$E,4,FALSE)</f>
        <v>TEAL/BLACK/WHITE</v>
      </c>
      <c r="N484" s="75" t="str">
        <f t="shared" si="12"/>
        <v>000564TEAL/BLACK/WHITEV01</v>
      </c>
      <c r="O484" s="75" t="str">
        <f>VLOOKUP(A484,'Order Import'!A:C,3,FALSE)</f>
        <v>TLBKWH</v>
      </c>
    </row>
    <row r="485" spans="1:15">
      <c r="A485" s="171" t="s">
        <v>562</v>
      </c>
      <c r="B485" s="102" t="str">
        <f>VLOOKUP(A485,'Order Summary'!B:G,5,FALSE)</f>
        <v>Medium</v>
      </c>
      <c r="C485" s="102" t="s">
        <v>611</v>
      </c>
      <c r="D485" s="172" t="s">
        <v>442</v>
      </c>
      <c r="E485" s="148" t="s">
        <v>361</v>
      </c>
      <c r="F485" s="75">
        <f>IFERROR(VLOOKUP(N485,'Order Summary'!$I:$AF,MATCH('Order Import'!D485,'Order Summary'!$I$13:$AF$13,0),FALSE),)</f>
        <v>0</v>
      </c>
      <c r="M485" s="102" t="str">
        <f>VLOOKUP(A485,'Order Summary'!$B:$E,4,FALSE)</f>
        <v>TEAL/BLACK/WHITE</v>
      </c>
      <c r="N485" s="75" t="str">
        <f t="shared" si="12"/>
        <v>000564TEAL/BLACK/WHITEV01</v>
      </c>
      <c r="O485" s="75" t="str">
        <f>VLOOKUP(A485,'Order Import'!A:C,3,FALSE)</f>
        <v>TLBKWH</v>
      </c>
    </row>
    <row r="486" spans="1:15">
      <c r="A486" s="171" t="s">
        <v>562</v>
      </c>
      <c r="B486" s="102" t="str">
        <f>VLOOKUP(A486,'Order Summary'!B:G,5,FALSE)</f>
        <v>Medium</v>
      </c>
      <c r="C486" s="102" t="s">
        <v>611</v>
      </c>
      <c r="D486" s="172" t="s">
        <v>443</v>
      </c>
      <c r="E486" s="148" t="s">
        <v>361</v>
      </c>
      <c r="F486" s="75">
        <f>IFERROR(VLOOKUP(N486,'Order Summary'!$I:$AF,MATCH('Order Import'!D486,'Order Summary'!$I$13:$AF$13,0),FALSE),)</f>
        <v>0</v>
      </c>
      <c r="M486" s="102" t="str">
        <f>VLOOKUP(A486,'Order Summary'!$B:$E,4,FALSE)</f>
        <v>TEAL/BLACK/WHITE</v>
      </c>
      <c r="N486" s="75" t="str">
        <f t="shared" si="12"/>
        <v>000564TEAL/BLACK/WHITEV01</v>
      </c>
      <c r="O486" s="75" t="str">
        <f>VLOOKUP(A486,'Order Import'!A:C,3,FALSE)</f>
        <v>TLBKWH</v>
      </c>
    </row>
    <row r="487" spans="1:15">
      <c r="A487" s="171" t="s">
        <v>562</v>
      </c>
      <c r="B487" s="102" t="str">
        <f>VLOOKUP(A487,'Order Summary'!B:G,5,FALSE)</f>
        <v>Medium</v>
      </c>
      <c r="C487" s="102" t="s">
        <v>611</v>
      </c>
      <c r="D487" s="172" t="s">
        <v>444</v>
      </c>
      <c r="E487" s="148" t="s">
        <v>361</v>
      </c>
      <c r="F487" s="75">
        <f>IFERROR(VLOOKUP(N487,'Order Summary'!$I:$AF,MATCH('Order Import'!D487,'Order Summary'!$I$13:$AF$13,0),FALSE),)</f>
        <v>0</v>
      </c>
      <c r="M487" s="102" t="str">
        <f>VLOOKUP(A487,'Order Summary'!$B:$E,4,FALSE)</f>
        <v>TEAL/BLACK/WHITE</v>
      </c>
      <c r="N487" s="75" t="str">
        <f t="shared" si="12"/>
        <v>000564TEAL/BLACK/WHITEV01</v>
      </c>
      <c r="O487" s="75" t="str">
        <f>VLOOKUP(A487,'Order Import'!A:C,3,FALSE)</f>
        <v>TLBKWH</v>
      </c>
    </row>
    <row r="488" spans="1:15">
      <c r="A488" s="171" t="s">
        <v>562</v>
      </c>
      <c r="B488" s="102" t="str">
        <f>VLOOKUP(A488,'Order Summary'!B:G,5,FALSE)</f>
        <v>Medium</v>
      </c>
      <c r="C488" s="102" t="s">
        <v>611</v>
      </c>
      <c r="D488" s="172" t="s">
        <v>445</v>
      </c>
      <c r="E488" s="148" t="s">
        <v>361</v>
      </c>
      <c r="F488" s="75">
        <f>IFERROR(VLOOKUP(N488,'Order Summary'!$I:$AF,MATCH('Order Import'!D488,'Order Summary'!$I$13:$AF$13,0),FALSE),)</f>
        <v>0</v>
      </c>
      <c r="M488" s="102" t="str">
        <f>VLOOKUP(A488,'Order Summary'!$B:$E,4,FALSE)</f>
        <v>TEAL/BLACK/WHITE</v>
      </c>
      <c r="N488" s="75" t="str">
        <f t="shared" si="12"/>
        <v>000564TEAL/BLACK/WHITEV01</v>
      </c>
      <c r="O488" s="75" t="str">
        <f>VLOOKUP(A488,'Order Import'!A:C,3,FALSE)</f>
        <v>TLBKWH</v>
      </c>
    </row>
    <row r="489" spans="1:15">
      <c r="A489" s="171" t="s">
        <v>562</v>
      </c>
      <c r="B489" s="102" t="str">
        <f>VLOOKUP(A489,'Order Summary'!B:G,5,FALSE)</f>
        <v>Medium</v>
      </c>
      <c r="C489" s="102" t="s">
        <v>611</v>
      </c>
      <c r="D489" s="172" t="s">
        <v>446</v>
      </c>
      <c r="E489" s="148" t="s">
        <v>361</v>
      </c>
      <c r="F489" s="75">
        <f>IFERROR(VLOOKUP(N489,'Order Summary'!$I:$AF,MATCH('Order Import'!D489,'Order Summary'!$I$13:$AF$13,0),FALSE),)</f>
        <v>0</v>
      </c>
      <c r="M489" s="102" t="str">
        <f>VLOOKUP(A489,'Order Summary'!$B:$E,4,FALSE)</f>
        <v>TEAL/BLACK/WHITE</v>
      </c>
      <c r="N489" s="75" t="str">
        <f t="shared" si="12"/>
        <v>000564TEAL/BLACK/WHITEV01</v>
      </c>
      <c r="O489" s="75" t="str">
        <f>VLOOKUP(A489,'Order Import'!A:C,3,FALSE)</f>
        <v>TLBKWH</v>
      </c>
    </row>
    <row r="490" spans="1:15">
      <c r="A490" s="171" t="s">
        <v>562</v>
      </c>
      <c r="B490" s="102" t="str">
        <f>VLOOKUP(A490,'Order Summary'!B:G,5,FALSE)</f>
        <v>Medium</v>
      </c>
      <c r="C490" s="102" t="s">
        <v>611</v>
      </c>
      <c r="D490" s="172" t="s">
        <v>447</v>
      </c>
      <c r="E490" s="148" t="s">
        <v>361</v>
      </c>
      <c r="F490" s="75">
        <f>IFERROR(VLOOKUP(N490,'Order Summary'!$I:$AF,MATCH('Order Import'!D490,'Order Summary'!$I$13:$AF$13,0),FALSE),)</f>
        <v>0</v>
      </c>
      <c r="M490" s="102" t="str">
        <f>VLOOKUP(A490,'Order Summary'!$B:$E,4,FALSE)</f>
        <v>TEAL/BLACK/WHITE</v>
      </c>
      <c r="N490" s="75" t="str">
        <f t="shared" si="12"/>
        <v>000564TEAL/BLACK/WHITEV01</v>
      </c>
      <c r="O490" s="75" t="str">
        <f>VLOOKUP(A490,'Order Import'!A:C,3,FALSE)</f>
        <v>TLBKWH</v>
      </c>
    </row>
    <row r="491" spans="1:15">
      <c r="A491" s="171" t="s">
        <v>562</v>
      </c>
      <c r="B491" s="102" t="str">
        <f>VLOOKUP(A491,'Order Summary'!B:G,5,FALSE)</f>
        <v>Medium</v>
      </c>
      <c r="C491" s="102" t="s">
        <v>611</v>
      </c>
      <c r="D491" s="172" t="s">
        <v>448</v>
      </c>
      <c r="E491" s="148" t="s">
        <v>361</v>
      </c>
      <c r="F491" s="75">
        <f>IFERROR(VLOOKUP(N491,'Order Summary'!$I:$AF,MATCH('Order Import'!D491,'Order Summary'!$I$13:$AF$13,0),FALSE),)</f>
        <v>0</v>
      </c>
      <c r="M491" s="102" t="str">
        <f>VLOOKUP(A491,'Order Summary'!$B:$E,4,FALSE)</f>
        <v>TEAL/BLACK/WHITE</v>
      </c>
      <c r="N491" s="75" t="str">
        <f t="shared" si="12"/>
        <v>000564TEAL/BLACK/WHITEV01</v>
      </c>
      <c r="O491" s="75" t="str">
        <f>VLOOKUP(A491,'Order Import'!A:C,3,FALSE)</f>
        <v>TLBKWH</v>
      </c>
    </row>
    <row r="492" spans="1:15">
      <c r="A492" s="171" t="s">
        <v>562</v>
      </c>
      <c r="B492" s="102" t="str">
        <f>VLOOKUP(A492,'Order Summary'!B:G,5,FALSE)</f>
        <v>Medium</v>
      </c>
      <c r="C492" s="102" t="s">
        <v>611</v>
      </c>
      <c r="D492" s="172" t="s">
        <v>449</v>
      </c>
      <c r="E492" s="148" t="s">
        <v>361</v>
      </c>
      <c r="F492" s="75">
        <f>IFERROR(VLOOKUP(N492,'Order Summary'!$I:$AF,MATCH('Order Import'!D492,'Order Summary'!$I$13:$AF$13,0),FALSE),)</f>
        <v>0</v>
      </c>
      <c r="M492" s="102" t="str">
        <f>VLOOKUP(A492,'Order Summary'!$B:$E,4,FALSE)</f>
        <v>TEAL/BLACK/WHITE</v>
      </c>
      <c r="N492" s="75" t="str">
        <f t="shared" si="12"/>
        <v>000564TEAL/BLACK/WHITEV01</v>
      </c>
      <c r="O492" s="75" t="str">
        <f>VLOOKUP(A492,'Order Import'!A:C,3,FALSE)</f>
        <v>TLBKWH</v>
      </c>
    </row>
    <row r="493" spans="1:15">
      <c r="A493" s="171" t="s">
        <v>562</v>
      </c>
      <c r="B493" s="102" t="str">
        <f>VLOOKUP(A493,'Order Summary'!B:G,5,FALSE)</f>
        <v>Medium</v>
      </c>
      <c r="C493" s="102" t="s">
        <v>611</v>
      </c>
      <c r="D493" s="172" t="s">
        <v>450</v>
      </c>
      <c r="E493" s="148" t="s">
        <v>361</v>
      </c>
      <c r="F493" s="75">
        <f>IFERROR(VLOOKUP(N493,'Order Summary'!$I:$AF,MATCH('Order Import'!D493,'Order Summary'!$I$13:$AF$13,0),FALSE),)</f>
        <v>0</v>
      </c>
      <c r="M493" s="102" t="str">
        <f>VLOOKUP(A493,'Order Summary'!$B:$E,4,FALSE)</f>
        <v>TEAL/BLACK/WHITE</v>
      </c>
      <c r="N493" s="75" t="str">
        <f t="shared" si="12"/>
        <v>000564TEAL/BLACK/WHITEV01</v>
      </c>
      <c r="O493" s="75" t="str">
        <f>VLOOKUP(A493,'Order Import'!A:C,3,FALSE)</f>
        <v>TLBKWH</v>
      </c>
    </row>
    <row r="494" spans="1:15">
      <c r="A494" s="171" t="s">
        <v>562</v>
      </c>
      <c r="B494" s="102" t="str">
        <f>VLOOKUP(A494,'Order Summary'!B:G,5,FALSE)</f>
        <v>Medium</v>
      </c>
      <c r="C494" s="102" t="s">
        <v>611</v>
      </c>
      <c r="D494" s="172" t="s">
        <v>451</v>
      </c>
      <c r="E494" s="148" t="s">
        <v>361</v>
      </c>
      <c r="F494" s="75">
        <f>IFERROR(VLOOKUP(N494,'Order Summary'!$I:$AF,MATCH('Order Import'!D494,'Order Summary'!$I$13:$AF$13,0),FALSE),)</f>
        <v>0</v>
      </c>
      <c r="M494" s="102" t="str">
        <f>VLOOKUP(A494,'Order Summary'!$B:$E,4,FALSE)</f>
        <v>TEAL/BLACK/WHITE</v>
      </c>
      <c r="N494" s="75" t="str">
        <f t="shared" si="12"/>
        <v>000564TEAL/BLACK/WHITEV01</v>
      </c>
      <c r="O494" s="75" t="str">
        <f>VLOOKUP(A494,'Order Import'!A:C,3,FALSE)</f>
        <v>TLBKWH</v>
      </c>
    </row>
    <row r="495" spans="1:15">
      <c r="A495" s="171" t="s">
        <v>562</v>
      </c>
      <c r="B495" s="102" t="str">
        <f>VLOOKUP(A495,'Order Summary'!B:G,5,FALSE)</f>
        <v>Medium</v>
      </c>
      <c r="C495" s="102" t="s">
        <v>611</v>
      </c>
      <c r="D495" s="172" t="s">
        <v>452</v>
      </c>
      <c r="E495" s="148" t="s">
        <v>361</v>
      </c>
      <c r="F495" s="75">
        <f>IFERROR(VLOOKUP(N495,'Order Summary'!$I:$AF,MATCH('Order Import'!D495,'Order Summary'!$I$13:$AF$13,0),FALSE),)</f>
        <v>0</v>
      </c>
      <c r="M495" s="102" t="str">
        <f>VLOOKUP(A495,'Order Summary'!$B:$E,4,FALSE)</f>
        <v>TEAL/BLACK/WHITE</v>
      </c>
      <c r="N495" s="75" t="str">
        <f t="shared" si="12"/>
        <v>000564TEAL/BLACK/WHITEV01</v>
      </c>
      <c r="O495" s="75" t="str">
        <f>VLOOKUP(A495,'Order Import'!A:C,3,FALSE)</f>
        <v>TLBKWH</v>
      </c>
    </row>
    <row r="496" spans="1:15">
      <c r="A496" s="171" t="s">
        <v>562</v>
      </c>
      <c r="B496" s="102" t="str">
        <f>VLOOKUP(A496,'Order Summary'!B:G,5,FALSE)</f>
        <v>Medium</v>
      </c>
      <c r="C496" s="102" t="s">
        <v>611</v>
      </c>
      <c r="D496" s="172" t="s">
        <v>453</v>
      </c>
      <c r="E496" s="148" t="s">
        <v>361</v>
      </c>
      <c r="F496" s="75">
        <f>IFERROR(VLOOKUP(N496,'Order Summary'!$I:$AF,MATCH('Order Import'!D496,'Order Summary'!$I$13:$AF$13,0),FALSE),)</f>
        <v>0</v>
      </c>
      <c r="M496" s="102" t="str">
        <f>VLOOKUP(A496,'Order Summary'!$B:$E,4,FALSE)</f>
        <v>TEAL/BLACK/WHITE</v>
      </c>
      <c r="N496" s="75" t="str">
        <f t="shared" si="12"/>
        <v>000564TEAL/BLACK/WHITEV01</v>
      </c>
      <c r="O496" s="75" t="str">
        <f>VLOOKUP(A496,'Order Import'!A:C,3,FALSE)</f>
        <v>TLBKWH</v>
      </c>
    </row>
    <row r="497" spans="1:15">
      <c r="A497" s="171" t="s">
        <v>562</v>
      </c>
      <c r="B497" s="102" t="str">
        <f>VLOOKUP(A497,'Order Summary'!B:G,5,FALSE)</f>
        <v>Medium</v>
      </c>
      <c r="C497" s="102" t="s">
        <v>610</v>
      </c>
      <c r="D497" s="172" t="s">
        <v>441</v>
      </c>
      <c r="E497" s="148" t="s">
        <v>361</v>
      </c>
      <c r="F497" s="75">
        <f>IFERROR(VLOOKUP(N497,'Order Summary'!$I:$AF,MATCH('Order Import'!D497,'Order Summary'!$I$13:$AF$13,0),FALSE),)</f>
        <v>0</v>
      </c>
      <c r="M497" s="102" t="s">
        <v>540</v>
      </c>
      <c r="N497" s="75" t="str">
        <f t="shared" si="12"/>
        <v>000564PINK/BLACK/WHITEV01</v>
      </c>
      <c r="O497" s="75" t="str">
        <f>VLOOKUP(A497,'Order Import'!A:C,3,FALSE)</f>
        <v>TLBKWH</v>
      </c>
    </row>
    <row r="498" spans="1:15">
      <c r="A498" s="171" t="s">
        <v>562</v>
      </c>
      <c r="B498" s="102" t="str">
        <f>VLOOKUP(A498,'Order Summary'!B:G,5,FALSE)</f>
        <v>Medium</v>
      </c>
      <c r="C498" s="102" t="s">
        <v>610</v>
      </c>
      <c r="D498" s="172" t="s">
        <v>442</v>
      </c>
      <c r="E498" s="148" t="s">
        <v>361</v>
      </c>
      <c r="F498" s="75">
        <f>IFERROR(VLOOKUP(N498,'Order Summary'!$I:$AF,MATCH('Order Import'!D498,'Order Summary'!$I$13:$AF$13,0),FALSE),)</f>
        <v>0</v>
      </c>
      <c r="M498" s="102" t="s">
        <v>540</v>
      </c>
      <c r="N498" s="75" t="str">
        <f t="shared" si="12"/>
        <v>000564PINK/BLACK/WHITEV01</v>
      </c>
      <c r="O498" s="75" t="str">
        <f>VLOOKUP(A498,'Order Import'!A:C,3,FALSE)</f>
        <v>TLBKWH</v>
      </c>
    </row>
    <row r="499" spans="1:15">
      <c r="A499" s="171" t="s">
        <v>562</v>
      </c>
      <c r="B499" s="102" t="str">
        <f>VLOOKUP(A499,'Order Summary'!B:G,5,FALSE)</f>
        <v>Medium</v>
      </c>
      <c r="C499" s="102" t="s">
        <v>610</v>
      </c>
      <c r="D499" s="172" t="s">
        <v>443</v>
      </c>
      <c r="E499" s="148" t="s">
        <v>361</v>
      </c>
      <c r="F499" s="75">
        <f>IFERROR(VLOOKUP(N499,'Order Summary'!$I:$AF,MATCH('Order Import'!D499,'Order Summary'!$I$13:$AF$13,0),FALSE),)</f>
        <v>2</v>
      </c>
      <c r="M499" s="102" t="s">
        <v>540</v>
      </c>
      <c r="N499" s="75" t="str">
        <f t="shared" si="12"/>
        <v>000564PINK/BLACK/WHITEV01</v>
      </c>
      <c r="O499" s="75" t="str">
        <f>VLOOKUP(A499,'Order Import'!A:C,3,FALSE)</f>
        <v>TLBKWH</v>
      </c>
    </row>
    <row r="500" spans="1:15">
      <c r="A500" s="171" t="s">
        <v>562</v>
      </c>
      <c r="B500" s="102" t="str">
        <f>VLOOKUP(A500,'Order Summary'!B:G,5,FALSE)</f>
        <v>Medium</v>
      </c>
      <c r="C500" s="102" t="s">
        <v>610</v>
      </c>
      <c r="D500" s="172" t="s">
        <v>444</v>
      </c>
      <c r="E500" s="148" t="s">
        <v>361</v>
      </c>
      <c r="F500" s="75">
        <f>IFERROR(VLOOKUP(N500,'Order Summary'!$I:$AF,MATCH('Order Import'!D500,'Order Summary'!$I$13:$AF$13,0),FALSE),)</f>
        <v>2</v>
      </c>
      <c r="M500" s="102" t="s">
        <v>540</v>
      </c>
      <c r="N500" s="75" t="str">
        <f t="shared" si="12"/>
        <v>000564PINK/BLACK/WHITEV01</v>
      </c>
      <c r="O500" s="75" t="str">
        <f>VLOOKUP(A500,'Order Import'!A:C,3,FALSE)</f>
        <v>TLBKWH</v>
      </c>
    </row>
    <row r="501" spans="1:15">
      <c r="A501" s="171" t="s">
        <v>562</v>
      </c>
      <c r="B501" s="102" t="str">
        <f>VLOOKUP(A501,'Order Summary'!B:G,5,FALSE)</f>
        <v>Medium</v>
      </c>
      <c r="C501" s="102" t="s">
        <v>610</v>
      </c>
      <c r="D501" s="172" t="s">
        <v>445</v>
      </c>
      <c r="E501" s="148" t="s">
        <v>361</v>
      </c>
      <c r="F501" s="75">
        <f>IFERROR(VLOOKUP(N501,'Order Summary'!$I:$AF,MATCH('Order Import'!D501,'Order Summary'!$I$13:$AF$13,0),FALSE),)</f>
        <v>2</v>
      </c>
      <c r="M501" s="102" t="s">
        <v>540</v>
      </c>
      <c r="N501" s="75" t="str">
        <f t="shared" si="12"/>
        <v>000564PINK/BLACK/WHITEV01</v>
      </c>
      <c r="O501" s="75" t="str">
        <f>VLOOKUP(A501,'Order Import'!A:C,3,FALSE)</f>
        <v>TLBKWH</v>
      </c>
    </row>
    <row r="502" spans="1:15">
      <c r="A502" s="171" t="s">
        <v>562</v>
      </c>
      <c r="B502" s="102" t="str">
        <f>VLOOKUP(A502,'Order Summary'!B:G,5,FALSE)</f>
        <v>Medium</v>
      </c>
      <c r="C502" s="102" t="s">
        <v>610</v>
      </c>
      <c r="D502" s="172" t="s">
        <v>446</v>
      </c>
      <c r="E502" s="148" t="s">
        <v>361</v>
      </c>
      <c r="F502" s="75">
        <f>IFERROR(VLOOKUP(N502,'Order Summary'!$I:$AF,MATCH('Order Import'!D502,'Order Summary'!$I$13:$AF$13,0),FALSE),)</f>
        <v>2</v>
      </c>
      <c r="M502" s="102" t="s">
        <v>540</v>
      </c>
      <c r="N502" s="75" t="str">
        <f t="shared" si="12"/>
        <v>000564PINK/BLACK/WHITEV01</v>
      </c>
      <c r="O502" s="75" t="str">
        <f>VLOOKUP(A502,'Order Import'!A:C,3,FALSE)</f>
        <v>TLBKWH</v>
      </c>
    </row>
    <row r="503" spans="1:15">
      <c r="A503" s="171" t="s">
        <v>562</v>
      </c>
      <c r="B503" s="102" t="str">
        <f>VLOOKUP(A503,'Order Summary'!B:G,5,FALSE)</f>
        <v>Medium</v>
      </c>
      <c r="C503" s="102" t="s">
        <v>610</v>
      </c>
      <c r="D503" s="172" t="s">
        <v>447</v>
      </c>
      <c r="E503" s="148" t="s">
        <v>361</v>
      </c>
      <c r="F503" s="75">
        <f>IFERROR(VLOOKUP(N503,'Order Summary'!$I:$AF,MATCH('Order Import'!D503,'Order Summary'!$I$13:$AF$13,0),FALSE),)</f>
        <v>4</v>
      </c>
      <c r="M503" s="102" t="s">
        <v>540</v>
      </c>
      <c r="N503" s="75" t="str">
        <f t="shared" si="12"/>
        <v>000564PINK/BLACK/WHITEV01</v>
      </c>
      <c r="O503" s="75" t="str">
        <f>VLOOKUP(A503,'Order Import'!A:C,3,FALSE)</f>
        <v>TLBKWH</v>
      </c>
    </row>
    <row r="504" spans="1:15">
      <c r="A504" s="171" t="s">
        <v>562</v>
      </c>
      <c r="B504" s="102" t="str">
        <f>VLOOKUP(A504,'Order Summary'!B:G,5,FALSE)</f>
        <v>Medium</v>
      </c>
      <c r="C504" s="102" t="s">
        <v>610</v>
      </c>
      <c r="D504" s="172" t="s">
        <v>448</v>
      </c>
      <c r="E504" s="148" t="s">
        <v>361</v>
      </c>
      <c r="F504" s="75">
        <f>IFERROR(VLOOKUP(N504,'Order Summary'!$I:$AF,MATCH('Order Import'!D504,'Order Summary'!$I$13:$AF$13,0),FALSE),)</f>
        <v>4</v>
      </c>
      <c r="M504" s="102" t="s">
        <v>540</v>
      </c>
      <c r="N504" s="75" t="str">
        <f t="shared" si="12"/>
        <v>000564PINK/BLACK/WHITEV01</v>
      </c>
      <c r="O504" s="75" t="str">
        <f>VLOOKUP(A504,'Order Import'!A:C,3,FALSE)</f>
        <v>TLBKWH</v>
      </c>
    </row>
    <row r="505" spans="1:15">
      <c r="A505" s="171" t="s">
        <v>562</v>
      </c>
      <c r="B505" s="102" t="str">
        <f>VLOOKUP(A505,'Order Summary'!B:G,5,FALSE)</f>
        <v>Medium</v>
      </c>
      <c r="C505" s="102" t="s">
        <v>610</v>
      </c>
      <c r="D505" s="172" t="s">
        <v>449</v>
      </c>
      <c r="E505" s="148" t="s">
        <v>361</v>
      </c>
      <c r="F505" s="75">
        <f>IFERROR(VLOOKUP(N505,'Order Summary'!$I:$AF,MATCH('Order Import'!D505,'Order Summary'!$I$13:$AF$13,0),FALSE),)</f>
        <v>2</v>
      </c>
      <c r="M505" s="102" t="s">
        <v>540</v>
      </c>
      <c r="N505" s="75" t="str">
        <f t="shared" si="12"/>
        <v>000564PINK/BLACK/WHITEV01</v>
      </c>
      <c r="O505" s="75" t="str">
        <f>VLOOKUP(A505,'Order Import'!A:C,3,FALSE)</f>
        <v>TLBKWH</v>
      </c>
    </row>
    <row r="506" spans="1:15">
      <c r="A506" s="171" t="s">
        <v>562</v>
      </c>
      <c r="B506" s="102" t="str">
        <f>VLOOKUP(A506,'Order Summary'!B:G,5,FALSE)</f>
        <v>Medium</v>
      </c>
      <c r="C506" s="102" t="s">
        <v>610</v>
      </c>
      <c r="D506" s="172" t="s">
        <v>450</v>
      </c>
      <c r="E506" s="148" t="s">
        <v>361</v>
      </c>
      <c r="F506" s="75">
        <f>IFERROR(VLOOKUP(N506,'Order Summary'!$I:$AF,MATCH('Order Import'!D506,'Order Summary'!$I$13:$AF$13,0),FALSE),)</f>
        <v>2</v>
      </c>
      <c r="M506" s="102" t="s">
        <v>540</v>
      </c>
      <c r="N506" s="75" t="str">
        <f t="shared" si="12"/>
        <v>000564PINK/BLACK/WHITEV01</v>
      </c>
      <c r="O506" s="75" t="str">
        <f>VLOOKUP(A506,'Order Import'!A:C,3,FALSE)</f>
        <v>TLBKWH</v>
      </c>
    </row>
    <row r="507" spans="1:15">
      <c r="A507" s="171" t="s">
        <v>562</v>
      </c>
      <c r="B507" s="102" t="str">
        <f>VLOOKUP(A507,'Order Summary'!B:G,5,FALSE)</f>
        <v>Medium</v>
      </c>
      <c r="C507" s="102" t="s">
        <v>610</v>
      </c>
      <c r="D507" s="172" t="s">
        <v>451</v>
      </c>
      <c r="E507" s="148" t="s">
        <v>361</v>
      </c>
      <c r="F507" s="75">
        <f>IFERROR(VLOOKUP(N507,'Order Summary'!$I:$AF,MATCH('Order Import'!D507,'Order Summary'!$I$13:$AF$13,0),FALSE),)</f>
        <v>0</v>
      </c>
      <c r="M507" s="102" t="s">
        <v>540</v>
      </c>
      <c r="N507" s="75" t="str">
        <f t="shared" si="12"/>
        <v>000564PINK/BLACK/WHITEV01</v>
      </c>
      <c r="O507" s="75" t="str">
        <f>VLOOKUP(A507,'Order Import'!A:C,3,FALSE)</f>
        <v>TLBKWH</v>
      </c>
    </row>
    <row r="508" spans="1:15">
      <c r="A508" s="171" t="s">
        <v>562</v>
      </c>
      <c r="B508" s="102" t="str">
        <f>VLOOKUP(A508,'Order Summary'!B:G,5,FALSE)</f>
        <v>Medium</v>
      </c>
      <c r="C508" s="102" t="s">
        <v>610</v>
      </c>
      <c r="D508" s="172" t="s">
        <v>452</v>
      </c>
      <c r="E508" s="148" t="s">
        <v>361</v>
      </c>
      <c r="F508" s="75">
        <f>IFERROR(VLOOKUP(N508,'Order Summary'!$I:$AF,MATCH('Order Import'!D508,'Order Summary'!$I$13:$AF$13,0),FALSE),)</f>
        <v>0</v>
      </c>
      <c r="M508" s="102" t="s">
        <v>540</v>
      </c>
      <c r="N508" s="75" t="str">
        <f t="shared" si="12"/>
        <v>000564PINK/BLACK/WHITEV01</v>
      </c>
      <c r="O508" s="75" t="str">
        <f>VLOOKUP(A508,'Order Import'!A:C,3,FALSE)</f>
        <v>TLBKWH</v>
      </c>
    </row>
    <row r="509" spans="1:15">
      <c r="A509" s="171" t="s">
        <v>562</v>
      </c>
      <c r="B509" s="102" t="str">
        <f>VLOOKUP(A509,'Order Summary'!B:G,5,FALSE)</f>
        <v>Medium</v>
      </c>
      <c r="C509" s="102" t="s">
        <v>610</v>
      </c>
      <c r="D509" s="172" t="s">
        <v>453</v>
      </c>
      <c r="E509" s="148" t="s">
        <v>361</v>
      </c>
      <c r="F509" s="75">
        <f>IFERROR(VLOOKUP(N509,'Order Summary'!$I:$AF,MATCH('Order Import'!D509,'Order Summary'!$I$13:$AF$13,0),FALSE),)</f>
        <v>0</v>
      </c>
      <c r="M509" s="102" t="s">
        <v>540</v>
      </c>
      <c r="N509" s="75" t="str">
        <f t="shared" si="12"/>
        <v>000564PINK/BLACK/WHITEV01</v>
      </c>
      <c r="O509" s="75" t="str">
        <f>VLOOKUP(A509,'Order Import'!A:C,3,FALSE)</f>
        <v>TLBKWH</v>
      </c>
    </row>
    <row r="510" spans="1:15">
      <c r="A510" s="171" t="s">
        <v>562</v>
      </c>
      <c r="B510" s="102" t="str">
        <f>VLOOKUP(A510,'Order Summary'!B:G,5,FALSE)</f>
        <v>Medium</v>
      </c>
      <c r="C510" s="102" t="s">
        <v>612</v>
      </c>
      <c r="D510" s="172" t="s">
        <v>441</v>
      </c>
      <c r="E510" s="148" t="s">
        <v>361</v>
      </c>
      <c r="F510" s="75">
        <f>IFERROR(VLOOKUP(N510,'Order Summary'!$I:$AF,MATCH('Order Import'!D510,'Order Summary'!$I$13:$AF$13,0),FALSE),)</f>
        <v>0</v>
      </c>
      <c r="M510" s="102" t="s">
        <v>541</v>
      </c>
      <c r="N510" s="75" t="str">
        <f t="shared" si="12"/>
        <v>000564GREY/PINK/WHITEV01</v>
      </c>
      <c r="O510" s="75" t="s">
        <v>612</v>
      </c>
    </row>
    <row r="511" spans="1:15">
      <c r="A511" s="171" t="s">
        <v>562</v>
      </c>
      <c r="B511" s="102" t="str">
        <f>VLOOKUP(A511,'Order Summary'!B:G,5,FALSE)</f>
        <v>Medium</v>
      </c>
      <c r="C511" s="102" t="s">
        <v>612</v>
      </c>
      <c r="D511" s="172" t="s">
        <v>442</v>
      </c>
      <c r="E511" s="148" t="s">
        <v>361</v>
      </c>
      <c r="F511" s="75">
        <f>IFERROR(VLOOKUP(N511,'Order Summary'!$I:$AF,MATCH('Order Import'!D511,'Order Summary'!$I$13:$AF$13,0),FALSE),)</f>
        <v>0</v>
      </c>
      <c r="M511" s="102" t="s">
        <v>541</v>
      </c>
      <c r="N511" s="75" t="str">
        <f t="shared" ref="N511:N542" si="13">CONCATENATE(A511,M511,E511)</f>
        <v>000564GREY/PINK/WHITEV01</v>
      </c>
      <c r="O511" s="75" t="s">
        <v>612</v>
      </c>
    </row>
    <row r="512" spans="1:15">
      <c r="A512" s="171" t="s">
        <v>562</v>
      </c>
      <c r="B512" s="102" t="str">
        <f>VLOOKUP(A512,'Order Summary'!B:G,5,FALSE)</f>
        <v>Medium</v>
      </c>
      <c r="C512" s="102" t="s">
        <v>612</v>
      </c>
      <c r="D512" s="172" t="s">
        <v>443</v>
      </c>
      <c r="E512" s="148" t="s">
        <v>361</v>
      </c>
      <c r="F512" s="75">
        <f>IFERROR(VLOOKUP(N512,'Order Summary'!$I:$AF,MATCH('Order Import'!D512,'Order Summary'!$I$13:$AF$13,0),FALSE),)</f>
        <v>0</v>
      </c>
      <c r="M512" s="102" t="s">
        <v>541</v>
      </c>
      <c r="N512" s="75" t="str">
        <f t="shared" si="13"/>
        <v>000564GREY/PINK/WHITEV01</v>
      </c>
      <c r="O512" s="75" t="s">
        <v>612</v>
      </c>
    </row>
    <row r="513" spans="1:15">
      <c r="A513" s="171" t="s">
        <v>562</v>
      </c>
      <c r="B513" s="102" t="str">
        <f>VLOOKUP(A513,'Order Summary'!B:G,5,FALSE)</f>
        <v>Medium</v>
      </c>
      <c r="C513" s="102" t="s">
        <v>612</v>
      </c>
      <c r="D513" s="172" t="s">
        <v>444</v>
      </c>
      <c r="E513" s="148" t="s">
        <v>361</v>
      </c>
      <c r="F513" s="75">
        <f>IFERROR(VLOOKUP(N513,'Order Summary'!$I:$AF,MATCH('Order Import'!D513,'Order Summary'!$I$13:$AF$13,0),FALSE),)</f>
        <v>0</v>
      </c>
      <c r="M513" s="102" t="s">
        <v>541</v>
      </c>
      <c r="N513" s="75" t="str">
        <f t="shared" si="13"/>
        <v>000564GREY/PINK/WHITEV01</v>
      </c>
      <c r="O513" s="75" t="s">
        <v>612</v>
      </c>
    </row>
    <row r="514" spans="1:15">
      <c r="A514" s="171" t="s">
        <v>562</v>
      </c>
      <c r="B514" s="102" t="str">
        <f>VLOOKUP(A514,'Order Summary'!B:G,5,FALSE)</f>
        <v>Medium</v>
      </c>
      <c r="C514" s="102" t="s">
        <v>612</v>
      </c>
      <c r="D514" s="172" t="s">
        <v>445</v>
      </c>
      <c r="E514" s="148" t="s">
        <v>361</v>
      </c>
      <c r="F514" s="75">
        <f>IFERROR(VLOOKUP(N514,'Order Summary'!$I:$AF,MATCH('Order Import'!D514,'Order Summary'!$I$13:$AF$13,0),FALSE),)</f>
        <v>0</v>
      </c>
      <c r="M514" s="102" t="s">
        <v>541</v>
      </c>
      <c r="N514" s="75" t="str">
        <f t="shared" si="13"/>
        <v>000564GREY/PINK/WHITEV01</v>
      </c>
      <c r="O514" s="75" t="s">
        <v>612</v>
      </c>
    </row>
    <row r="515" spans="1:15">
      <c r="A515" s="171" t="s">
        <v>562</v>
      </c>
      <c r="B515" s="102" t="str">
        <f>VLOOKUP(A515,'Order Summary'!B:G,5,FALSE)</f>
        <v>Medium</v>
      </c>
      <c r="C515" s="102" t="s">
        <v>612</v>
      </c>
      <c r="D515" s="172" t="s">
        <v>446</v>
      </c>
      <c r="E515" s="148" t="s">
        <v>361</v>
      </c>
      <c r="F515" s="75">
        <f>IFERROR(VLOOKUP(N515,'Order Summary'!$I:$AF,MATCH('Order Import'!D515,'Order Summary'!$I$13:$AF$13,0),FALSE),)</f>
        <v>0</v>
      </c>
      <c r="M515" s="102" t="s">
        <v>541</v>
      </c>
      <c r="N515" s="75" t="str">
        <f t="shared" si="13"/>
        <v>000564GREY/PINK/WHITEV01</v>
      </c>
      <c r="O515" s="75" t="s">
        <v>612</v>
      </c>
    </row>
    <row r="516" spans="1:15">
      <c r="A516" s="171" t="s">
        <v>562</v>
      </c>
      <c r="B516" s="102" t="str">
        <f>VLOOKUP(A516,'Order Summary'!B:G,5,FALSE)</f>
        <v>Medium</v>
      </c>
      <c r="C516" s="102" t="s">
        <v>612</v>
      </c>
      <c r="D516" s="172" t="s">
        <v>447</v>
      </c>
      <c r="E516" s="148" t="s">
        <v>361</v>
      </c>
      <c r="F516" s="75">
        <f>IFERROR(VLOOKUP(N516,'Order Summary'!$I:$AF,MATCH('Order Import'!D516,'Order Summary'!$I$13:$AF$13,0),FALSE),)</f>
        <v>0</v>
      </c>
      <c r="M516" s="102" t="s">
        <v>541</v>
      </c>
      <c r="N516" s="75" t="str">
        <f t="shared" si="13"/>
        <v>000564GREY/PINK/WHITEV01</v>
      </c>
      <c r="O516" s="75" t="s">
        <v>612</v>
      </c>
    </row>
    <row r="517" spans="1:15">
      <c r="A517" s="171" t="s">
        <v>562</v>
      </c>
      <c r="B517" s="102" t="str">
        <f>VLOOKUP(A517,'Order Summary'!B:G,5,FALSE)</f>
        <v>Medium</v>
      </c>
      <c r="C517" s="102" t="s">
        <v>612</v>
      </c>
      <c r="D517" s="172" t="s">
        <v>448</v>
      </c>
      <c r="E517" s="148" t="s">
        <v>361</v>
      </c>
      <c r="F517" s="75">
        <f>IFERROR(VLOOKUP(N517,'Order Summary'!$I:$AF,MATCH('Order Import'!D517,'Order Summary'!$I$13:$AF$13,0),FALSE),)</f>
        <v>0</v>
      </c>
      <c r="M517" s="102" t="s">
        <v>541</v>
      </c>
      <c r="N517" s="75" t="str">
        <f t="shared" si="13"/>
        <v>000564GREY/PINK/WHITEV01</v>
      </c>
      <c r="O517" s="75" t="s">
        <v>612</v>
      </c>
    </row>
    <row r="518" spans="1:15">
      <c r="A518" s="171" t="s">
        <v>562</v>
      </c>
      <c r="B518" s="102" t="str">
        <f>VLOOKUP(A518,'Order Summary'!B:G,5,FALSE)</f>
        <v>Medium</v>
      </c>
      <c r="C518" s="102" t="s">
        <v>612</v>
      </c>
      <c r="D518" s="172" t="s">
        <v>449</v>
      </c>
      <c r="E518" s="148" t="s">
        <v>361</v>
      </c>
      <c r="F518" s="75">
        <f>IFERROR(VLOOKUP(N518,'Order Summary'!$I:$AF,MATCH('Order Import'!D518,'Order Summary'!$I$13:$AF$13,0),FALSE),)</f>
        <v>0</v>
      </c>
      <c r="M518" s="102" t="s">
        <v>541</v>
      </c>
      <c r="N518" s="75" t="str">
        <f t="shared" si="13"/>
        <v>000564GREY/PINK/WHITEV01</v>
      </c>
      <c r="O518" s="75" t="s">
        <v>612</v>
      </c>
    </row>
    <row r="519" spans="1:15">
      <c r="A519" s="171" t="s">
        <v>562</v>
      </c>
      <c r="B519" s="102" t="str">
        <f>VLOOKUP(A519,'Order Summary'!B:G,5,FALSE)</f>
        <v>Medium</v>
      </c>
      <c r="C519" s="102" t="s">
        <v>612</v>
      </c>
      <c r="D519" s="172" t="s">
        <v>450</v>
      </c>
      <c r="E519" s="148" t="s">
        <v>361</v>
      </c>
      <c r="F519" s="75">
        <f>IFERROR(VLOOKUP(N519,'Order Summary'!$I:$AF,MATCH('Order Import'!D519,'Order Summary'!$I$13:$AF$13,0),FALSE),)</f>
        <v>0</v>
      </c>
      <c r="M519" s="102" t="s">
        <v>541</v>
      </c>
      <c r="N519" s="75" t="str">
        <f t="shared" si="13"/>
        <v>000564GREY/PINK/WHITEV01</v>
      </c>
      <c r="O519" s="75" t="s">
        <v>612</v>
      </c>
    </row>
    <row r="520" spans="1:15">
      <c r="A520" s="171" t="s">
        <v>562</v>
      </c>
      <c r="B520" s="102" t="str">
        <f>VLOOKUP(A520,'Order Summary'!B:G,5,FALSE)</f>
        <v>Medium</v>
      </c>
      <c r="C520" s="102" t="s">
        <v>612</v>
      </c>
      <c r="D520" s="172" t="s">
        <v>451</v>
      </c>
      <c r="E520" s="148" t="s">
        <v>361</v>
      </c>
      <c r="F520" s="75">
        <f>IFERROR(VLOOKUP(N520,'Order Summary'!$I:$AF,MATCH('Order Import'!D520,'Order Summary'!$I$13:$AF$13,0),FALSE),)</f>
        <v>0</v>
      </c>
      <c r="M520" s="102" t="s">
        <v>541</v>
      </c>
      <c r="N520" s="75" t="str">
        <f t="shared" si="13"/>
        <v>000564GREY/PINK/WHITEV01</v>
      </c>
      <c r="O520" s="75" t="s">
        <v>612</v>
      </c>
    </row>
    <row r="521" spans="1:15">
      <c r="A521" s="171" t="s">
        <v>562</v>
      </c>
      <c r="B521" s="102" t="str">
        <f>VLOOKUP(A521,'Order Summary'!B:G,5,FALSE)</f>
        <v>Medium</v>
      </c>
      <c r="C521" s="102" t="s">
        <v>612</v>
      </c>
      <c r="D521" s="172" t="s">
        <v>452</v>
      </c>
      <c r="E521" s="148" t="s">
        <v>361</v>
      </c>
      <c r="F521" s="75">
        <f>IFERROR(VLOOKUP(N521,'Order Summary'!$I:$AF,MATCH('Order Import'!D521,'Order Summary'!$I$13:$AF$13,0),FALSE),)</f>
        <v>0</v>
      </c>
      <c r="M521" s="102" t="s">
        <v>541</v>
      </c>
      <c r="N521" s="75" t="str">
        <f t="shared" si="13"/>
        <v>000564GREY/PINK/WHITEV01</v>
      </c>
      <c r="O521" s="75" t="s">
        <v>612</v>
      </c>
    </row>
    <row r="522" spans="1:15">
      <c r="A522" s="171" t="s">
        <v>562</v>
      </c>
      <c r="B522" s="102" t="str">
        <f>VLOOKUP(A522,'Order Summary'!B:G,5,FALSE)</f>
        <v>Medium</v>
      </c>
      <c r="C522" s="102" t="s">
        <v>612</v>
      </c>
      <c r="D522" s="172" t="s">
        <v>453</v>
      </c>
      <c r="E522" s="148" t="s">
        <v>361</v>
      </c>
      <c r="F522" s="75">
        <f>IFERROR(VLOOKUP(N522,'Order Summary'!$I:$AF,MATCH('Order Import'!D522,'Order Summary'!$I$13:$AF$13,0),FALSE),)</f>
        <v>0</v>
      </c>
      <c r="M522" s="102" t="s">
        <v>541</v>
      </c>
      <c r="N522" s="75" t="str">
        <f t="shared" si="13"/>
        <v>000564GREY/PINK/WHITEV01</v>
      </c>
      <c r="O522" s="75" t="s">
        <v>612</v>
      </c>
    </row>
    <row r="523" spans="1:15">
      <c r="A523" s="171" t="s">
        <v>563</v>
      </c>
      <c r="B523" s="102" t="str">
        <f>VLOOKUP(A523,'Order Summary'!B:G,5,FALSE)</f>
        <v>Standard</v>
      </c>
      <c r="C523" s="102" t="s">
        <v>613</v>
      </c>
      <c r="D523" s="172" t="s">
        <v>447</v>
      </c>
      <c r="E523" s="148" t="s">
        <v>361</v>
      </c>
      <c r="F523" s="75">
        <f>IFERROR(VLOOKUP(N523,'Order Summary'!$I:$AF,MATCH('Order Import'!D523,'Order Summary'!$I$13:$AF$13,0),FALSE),)</f>
        <v>0</v>
      </c>
      <c r="M523" s="102" t="str">
        <f>VLOOKUP(A523,'Order Summary'!$B:$E,4,FALSE)</f>
        <v>SILVER/NEON YELLOW/GREY</v>
      </c>
      <c r="N523" s="75" t="str">
        <f t="shared" si="13"/>
        <v>000551SILVER/NEON YELLOW/GREYV01</v>
      </c>
      <c r="O523" s="75" t="str">
        <f>VLOOKUP(A523,'Order Import'!A:C,3,FALSE)</f>
        <v>SLNWGY</v>
      </c>
    </row>
    <row r="524" spans="1:15">
      <c r="A524" s="171" t="s">
        <v>563</v>
      </c>
      <c r="B524" s="102" t="str">
        <f>VLOOKUP(A524,'Order Summary'!B:G,5,FALSE)</f>
        <v>Standard</v>
      </c>
      <c r="C524" s="102" t="s">
        <v>613</v>
      </c>
      <c r="D524" s="172" t="s">
        <v>448</v>
      </c>
      <c r="E524" s="148" t="s">
        <v>361</v>
      </c>
      <c r="F524" s="75">
        <f>IFERROR(VLOOKUP(N524,'Order Summary'!$I:$AF,MATCH('Order Import'!D524,'Order Summary'!$I$13:$AF$13,0),FALSE),)</f>
        <v>0</v>
      </c>
      <c r="M524" s="102" t="str">
        <f>VLOOKUP(A524,'Order Summary'!$B:$E,4,FALSE)</f>
        <v>SILVER/NEON YELLOW/GREY</v>
      </c>
      <c r="N524" s="75" t="str">
        <f t="shared" si="13"/>
        <v>000551SILVER/NEON YELLOW/GREYV01</v>
      </c>
      <c r="O524" s="75" t="str">
        <f>VLOOKUP(A524,'Order Import'!A:C,3,FALSE)</f>
        <v>SLNWGY</v>
      </c>
    </row>
    <row r="525" spans="1:15">
      <c r="A525" s="171" t="s">
        <v>563</v>
      </c>
      <c r="B525" s="102" t="str">
        <f>VLOOKUP(A525,'Order Summary'!B:G,5,FALSE)</f>
        <v>Standard</v>
      </c>
      <c r="C525" s="102" t="s">
        <v>613</v>
      </c>
      <c r="D525" s="172" t="s">
        <v>449</v>
      </c>
      <c r="E525" s="148" t="s">
        <v>361</v>
      </c>
      <c r="F525" s="75">
        <f>IFERROR(VLOOKUP(N525,'Order Summary'!$I:$AF,MATCH('Order Import'!D525,'Order Summary'!$I$13:$AF$13,0),FALSE),)</f>
        <v>0</v>
      </c>
      <c r="M525" s="102" t="str">
        <f>VLOOKUP(A525,'Order Summary'!$B:$E,4,FALSE)</f>
        <v>SILVER/NEON YELLOW/GREY</v>
      </c>
      <c r="N525" s="75" t="str">
        <f t="shared" si="13"/>
        <v>000551SILVER/NEON YELLOW/GREYV01</v>
      </c>
      <c r="O525" s="75" t="str">
        <f>VLOOKUP(A525,'Order Import'!A:C,3,FALSE)</f>
        <v>SLNWGY</v>
      </c>
    </row>
    <row r="526" spans="1:15">
      <c r="A526" s="171" t="s">
        <v>563</v>
      </c>
      <c r="B526" s="102" t="str">
        <f>VLOOKUP(A526,'Order Summary'!B:G,5,FALSE)</f>
        <v>Standard</v>
      </c>
      <c r="C526" s="102" t="s">
        <v>613</v>
      </c>
      <c r="D526" s="172" t="s">
        <v>450</v>
      </c>
      <c r="E526" s="148" t="s">
        <v>361</v>
      </c>
      <c r="F526" s="75">
        <f>IFERROR(VLOOKUP(N526,'Order Summary'!$I:$AF,MATCH('Order Import'!D526,'Order Summary'!$I$13:$AF$13,0),FALSE),)</f>
        <v>0</v>
      </c>
      <c r="M526" s="102" t="str">
        <f>VLOOKUP(A526,'Order Summary'!$B:$E,4,FALSE)</f>
        <v>SILVER/NEON YELLOW/GREY</v>
      </c>
      <c r="N526" s="75" t="str">
        <f t="shared" si="13"/>
        <v>000551SILVER/NEON YELLOW/GREYV01</v>
      </c>
      <c r="O526" s="75" t="str">
        <f>VLOOKUP(A526,'Order Import'!A:C,3,FALSE)</f>
        <v>SLNWGY</v>
      </c>
    </row>
    <row r="527" spans="1:15">
      <c r="A527" s="171" t="s">
        <v>563</v>
      </c>
      <c r="B527" s="102" t="str">
        <f>VLOOKUP(A527,'Order Summary'!B:G,5,FALSE)</f>
        <v>Standard</v>
      </c>
      <c r="C527" s="102" t="s">
        <v>613</v>
      </c>
      <c r="D527" s="172" t="s">
        <v>451</v>
      </c>
      <c r="E527" s="148" t="s">
        <v>361</v>
      </c>
      <c r="F527" s="75">
        <f>IFERROR(VLOOKUP(N527,'Order Summary'!$I:$AF,MATCH('Order Import'!D527,'Order Summary'!$I$13:$AF$13,0),FALSE),)</f>
        <v>0</v>
      </c>
      <c r="M527" s="102" t="str">
        <f>VLOOKUP(A527,'Order Summary'!$B:$E,4,FALSE)</f>
        <v>SILVER/NEON YELLOW/GREY</v>
      </c>
      <c r="N527" s="75" t="str">
        <f t="shared" si="13"/>
        <v>000551SILVER/NEON YELLOW/GREYV01</v>
      </c>
      <c r="O527" s="75" t="str">
        <f>VLOOKUP(A527,'Order Import'!A:C,3,FALSE)</f>
        <v>SLNWGY</v>
      </c>
    </row>
    <row r="528" spans="1:15">
      <c r="A528" s="171" t="s">
        <v>563</v>
      </c>
      <c r="B528" s="102" t="str">
        <f>VLOOKUP(A528,'Order Summary'!B:G,5,FALSE)</f>
        <v>Standard</v>
      </c>
      <c r="C528" s="102" t="s">
        <v>613</v>
      </c>
      <c r="D528" s="172" t="s">
        <v>452</v>
      </c>
      <c r="E528" s="148" t="s">
        <v>361</v>
      </c>
      <c r="F528" s="75">
        <f>IFERROR(VLOOKUP(N528,'Order Summary'!$I:$AF,MATCH('Order Import'!D528,'Order Summary'!$I$13:$AF$13,0),FALSE),)</f>
        <v>0</v>
      </c>
      <c r="M528" s="102" t="str">
        <f>VLOOKUP(A528,'Order Summary'!$B:$E,4,FALSE)</f>
        <v>SILVER/NEON YELLOW/GREY</v>
      </c>
      <c r="N528" s="75" t="str">
        <f t="shared" si="13"/>
        <v>000551SILVER/NEON YELLOW/GREYV01</v>
      </c>
      <c r="O528" s="75" t="str">
        <f>VLOOKUP(A528,'Order Import'!A:C,3,FALSE)</f>
        <v>SLNWGY</v>
      </c>
    </row>
    <row r="529" spans="1:15">
      <c r="A529" s="171" t="s">
        <v>563</v>
      </c>
      <c r="B529" s="102" t="str">
        <f>VLOOKUP(A529,'Order Summary'!B:G,5,FALSE)</f>
        <v>Standard</v>
      </c>
      <c r="C529" s="102" t="s">
        <v>613</v>
      </c>
      <c r="D529" s="172" t="s">
        <v>453</v>
      </c>
      <c r="E529" s="148" t="s">
        <v>361</v>
      </c>
      <c r="F529" s="75">
        <f>IFERROR(VLOOKUP(N529,'Order Summary'!$I:$AF,MATCH('Order Import'!D529,'Order Summary'!$I$13:$AF$13,0),FALSE),)</f>
        <v>0</v>
      </c>
      <c r="M529" s="102" t="str">
        <f>VLOOKUP(A529,'Order Summary'!$B:$E,4,FALSE)</f>
        <v>SILVER/NEON YELLOW/GREY</v>
      </c>
      <c r="N529" s="75" t="str">
        <f t="shared" si="13"/>
        <v>000551SILVER/NEON YELLOW/GREYV01</v>
      </c>
      <c r="O529" s="75" t="str">
        <f>VLOOKUP(A529,'Order Import'!A:C,3,FALSE)</f>
        <v>SLNWGY</v>
      </c>
    </row>
    <row r="530" spans="1:15">
      <c r="A530" s="171" t="s">
        <v>563</v>
      </c>
      <c r="B530" s="102" t="str">
        <f>VLOOKUP(A530,'Order Summary'!B:G,5,FALSE)</f>
        <v>Standard</v>
      </c>
      <c r="C530" s="102" t="s">
        <v>613</v>
      </c>
      <c r="D530" s="172" t="s">
        <v>454</v>
      </c>
      <c r="E530" s="148" t="s">
        <v>361</v>
      </c>
      <c r="F530" s="75">
        <f>IFERROR(VLOOKUP(N530,'Order Summary'!$I:$AF,MATCH('Order Import'!D530,'Order Summary'!$I$13:$AF$13,0),FALSE),)</f>
        <v>0</v>
      </c>
      <c r="M530" s="102" t="str">
        <f>VLOOKUP(A530,'Order Summary'!$B:$E,4,FALSE)</f>
        <v>SILVER/NEON YELLOW/GREY</v>
      </c>
      <c r="N530" s="75" t="str">
        <f t="shared" si="13"/>
        <v>000551SILVER/NEON YELLOW/GREYV01</v>
      </c>
      <c r="O530" s="75" t="str">
        <f>VLOOKUP(A530,'Order Import'!A:C,3,FALSE)</f>
        <v>SLNWGY</v>
      </c>
    </row>
    <row r="531" spans="1:15">
      <c r="A531" s="171" t="s">
        <v>563</v>
      </c>
      <c r="B531" s="102" t="str">
        <f>VLOOKUP(A531,'Order Summary'!B:G,5,FALSE)</f>
        <v>Standard</v>
      </c>
      <c r="C531" s="102" t="s">
        <v>613</v>
      </c>
      <c r="D531" s="172" t="s">
        <v>455</v>
      </c>
      <c r="E531" s="148" t="s">
        <v>361</v>
      </c>
      <c r="F531" s="75">
        <f>IFERROR(VLOOKUP(N531,'Order Summary'!$I:$AF,MATCH('Order Import'!D531,'Order Summary'!$I$13:$AF$13,0),FALSE),)</f>
        <v>0</v>
      </c>
      <c r="M531" s="102" t="str">
        <f>VLOOKUP(A531,'Order Summary'!$B:$E,4,FALSE)</f>
        <v>SILVER/NEON YELLOW/GREY</v>
      </c>
      <c r="N531" s="75" t="str">
        <f t="shared" si="13"/>
        <v>000551SILVER/NEON YELLOW/GREYV01</v>
      </c>
      <c r="O531" s="75" t="str">
        <f>VLOOKUP(A531,'Order Import'!A:C,3,FALSE)</f>
        <v>SLNWGY</v>
      </c>
    </row>
    <row r="532" spans="1:15">
      <c r="A532" s="171" t="s">
        <v>563</v>
      </c>
      <c r="B532" s="102" t="str">
        <f>VLOOKUP(A532,'Order Summary'!B:G,5,FALSE)</f>
        <v>Standard</v>
      </c>
      <c r="C532" s="102" t="s">
        <v>613</v>
      </c>
      <c r="D532" s="172" t="s">
        <v>456</v>
      </c>
      <c r="E532" s="148" t="s">
        <v>361</v>
      </c>
      <c r="F532" s="75">
        <f>IFERROR(VLOOKUP(N532,'Order Summary'!$I:$AF,MATCH('Order Import'!D532,'Order Summary'!$I$13:$AF$13,0),FALSE),)</f>
        <v>0</v>
      </c>
      <c r="M532" s="102" t="str">
        <f>VLOOKUP(A532,'Order Summary'!$B:$E,4,FALSE)</f>
        <v>SILVER/NEON YELLOW/GREY</v>
      </c>
      <c r="N532" s="75" t="str">
        <f t="shared" si="13"/>
        <v>000551SILVER/NEON YELLOW/GREYV01</v>
      </c>
      <c r="O532" s="75" t="str">
        <f>VLOOKUP(A532,'Order Import'!A:C,3,FALSE)</f>
        <v>SLNWGY</v>
      </c>
    </row>
    <row r="533" spans="1:15">
      <c r="A533" s="171" t="s">
        <v>563</v>
      </c>
      <c r="B533" s="102" t="str">
        <f>VLOOKUP(A533,'Order Summary'!B:G,5,FALSE)</f>
        <v>Standard</v>
      </c>
      <c r="C533" s="102" t="s">
        <v>613</v>
      </c>
      <c r="D533" s="172" t="s">
        <v>457</v>
      </c>
      <c r="E533" s="148" t="s">
        <v>361</v>
      </c>
      <c r="F533" s="75">
        <f>IFERROR(VLOOKUP(N533,'Order Summary'!$I:$AF,MATCH('Order Import'!D533,'Order Summary'!$I$13:$AF$13,0),FALSE),)</f>
        <v>0</v>
      </c>
      <c r="M533" s="102" t="str">
        <f>VLOOKUP(A533,'Order Summary'!$B:$E,4,FALSE)</f>
        <v>SILVER/NEON YELLOW/GREY</v>
      </c>
      <c r="N533" s="75" t="str">
        <f t="shared" si="13"/>
        <v>000551SILVER/NEON YELLOW/GREYV01</v>
      </c>
      <c r="O533" s="75" t="str">
        <f>VLOOKUP(A533,'Order Import'!A:C,3,FALSE)</f>
        <v>SLNWGY</v>
      </c>
    </row>
    <row r="534" spans="1:15">
      <c r="A534" s="171" t="s">
        <v>563</v>
      </c>
      <c r="B534" s="102" t="str">
        <f>VLOOKUP(A534,'Order Summary'!B:G,5,FALSE)</f>
        <v>Standard</v>
      </c>
      <c r="C534" s="102" t="s">
        <v>613</v>
      </c>
      <c r="D534" s="172" t="s">
        <v>458</v>
      </c>
      <c r="E534" s="148" t="s">
        <v>361</v>
      </c>
      <c r="F534" s="75">
        <f>IFERROR(VLOOKUP(N534,'Order Summary'!$I:$AF,MATCH('Order Import'!D534,'Order Summary'!$I$13:$AF$13,0),FALSE),)</f>
        <v>0</v>
      </c>
      <c r="M534" s="102" t="str">
        <f>VLOOKUP(A534,'Order Summary'!$B:$E,4,FALSE)</f>
        <v>SILVER/NEON YELLOW/GREY</v>
      </c>
      <c r="N534" s="75" t="str">
        <f t="shared" si="13"/>
        <v>000551SILVER/NEON YELLOW/GREYV01</v>
      </c>
      <c r="O534" s="75" t="str">
        <f>VLOOKUP(A534,'Order Import'!A:C,3,FALSE)</f>
        <v>SLNWGY</v>
      </c>
    </row>
    <row r="535" spans="1:15">
      <c r="A535" s="171" t="s">
        <v>563</v>
      </c>
      <c r="B535" s="102" t="str">
        <f>VLOOKUP(A535,'Order Summary'!B:G,5,FALSE)</f>
        <v>Standard</v>
      </c>
      <c r="C535" s="102" t="s">
        <v>613</v>
      </c>
      <c r="D535" s="172" t="s">
        <v>459</v>
      </c>
      <c r="E535" s="148" t="s">
        <v>361</v>
      </c>
      <c r="F535" s="75">
        <f>IFERROR(VLOOKUP(N535,'Order Summary'!$I:$AF,MATCH('Order Import'!D535,'Order Summary'!$I$13:$AF$13,0),FALSE),)</f>
        <v>0</v>
      </c>
      <c r="M535" s="102" t="str">
        <f>VLOOKUP(A535,'Order Summary'!$B:$E,4,FALSE)</f>
        <v>SILVER/NEON YELLOW/GREY</v>
      </c>
      <c r="N535" s="75" t="str">
        <f t="shared" si="13"/>
        <v>000551SILVER/NEON YELLOW/GREYV01</v>
      </c>
      <c r="O535" s="75" t="str">
        <f>VLOOKUP(A535,'Order Import'!A:C,3,FALSE)</f>
        <v>SLNWGY</v>
      </c>
    </row>
    <row r="536" spans="1:15">
      <c r="A536" s="171" t="s">
        <v>563</v>
      </c>
      <c r="B536" s="102" t="str">
        <f>VLOOKUP(A536,'Order Summary'!B:G,5,FALSE)</f>
        <v>Standard</v>
      </c>
      <c r="C536" s="102" t="s">
        <v>613</v>
      </c>
      <c r="D536" s="172" t="s">
        <v>460</v>
      </c>
      <c r="E536" s="148" t="s">
        <v>361</v>
      </c>
      <c r="F536" s="75">
        <f>IFERROR(VLOOKUP(N536,'Order Summary'!$I:$AF,MATCH('Order Import'!D536,'Order Summary'!$I$13:$AF$13,0),FALSE),)</f>
        <v>0</v>
      </c>
      <c r="M536" s="102" t="str">
        <f>VLOOKUP(A536,'Order Summary'!$B:$E,4,FALSE)</f>
        <v>SILVER/NEON YELLOW/GREY</v>
      </c>
      <c r="N536" s="75" t="str">
        <f t="shared" si="13"/>
        <v>000551SILVER/NEON YELLOW/GREYV01</v>
      </c>
      <c r="O536" s="75" t="str">
        <f>VLOOKUP(A536,'Order Import'!A:C,3,FALSE)</f>
        <v>SLNWGY</v>
      </c>
    </row>
    <row r="537" spans="1:15">
      <c r="A537" s="171" t="s">
        <v>563</v>
      </c>
      <c r="B537" s="102" t="str">
        <f>VLOOKUP(A537,'Order Summary'!B:G,5,FALSE)</f>
        <v>Standard</v>
      </c>
      <c r="C537" s="102" t="s">
        <v>613</v>
      </c>
      <c r="D537" s="172" t="s">
        <v>461</v>
      </c>
      <c r="E537" s="148" t="s">
        <v>361</v>
      </c>
      <c r="F537" s="75">
        <f>IFERROR(VLOOKUP(N537,'Order Summary'!$I:$AF,MATCH('Order Import'!D537,'Order Summary'!$I$13:$AF$13,0),FALSE),)</f>
        <v>0</v>
      </c>
      <c r="M537" s="102" t="str">
        <f>VLOOKUP(A537,'Order Summary'!$B:$E,4,FALSE)</f>
        <v>SILVER/NEON YELLOW/GREY</v>
      </c>
      <c r="N537" s="75" t="str">
        <f t="shared" si="13"/>
        <v>000551SILVER/NEON YELLOW/GREYV01</v>
      </c>
      <c r="O537" s="75" t="str">
        <f>VLOOKUP(A537,'Order Import'!A:C,3,FALSE)</f>
        <v>SLNWGY</v>
      </c>
    </row>
    <row r="538" spans="1:15">
      <c r="A538" s="171" t="s">
        <v>564</v>
      </c>
      <c r="B538" s="102" t="str">
        <f>VLOOKUP(A538,'Order Summary'!B:G,5,FALSE)</f>
        <v>Standard</v>
      </c>
      <c r="C538" s="102" t="s">
        <v>614</v>
      </c>
      <c r="D538" s="172" t="s">
        <v>441</v>
      </c>
      <c r="E538" s="148" t="s">
        <v>361</v>
      </c>
      <c r="F538" s="75">
        <f>IFERROR(VLOOKUP(N538,'Order Summary'!$I:$AF,MATCH('Order Import'!D538,'Order Summary'!$I$13:$AF$13,0),FALSE),)</f>
        <v>0</v>
      </c>
      <c r="M538" s="102" t="str">
        <f>VLOOKUP(A538,'Order Summary'!$B:$E,4,FALSE)</f>
        <v>SILVER/GREY/TEAL</v>
      </c>
      <c r="N538" s="75" t="str">
        <f t="shared" si="13"/>
        <v>000552SILVER/GREY/TEALV01</v>
      </c>
      <c r="O538" s="75" t="str">
        <f>VLOOKUP(A538,'Order Import'!A:C,3,FALSE)</f>
        <v>SLGYTL</v>
      </c>
    </row>
    <row r="539" spans="1:15">
      <c r="A539" s="171" t="s">
        <v>564</v>
      </c>
      <c r="B539" s="102" t="str">
        <f>VLOOKUP(A539,'Order Summary'!B:G,5,FALSE)</f>
        <v>Standard</v>
      </c>
      <c r="C539" s="102" t="s">
        <v>614</v>
      </c>
      <c r="D539" s="172" t="s">
        <v>442</v>
      </c>
      <c r="E539" s="148" t="s">
        <v>361</v>
      </c>
      <c r="F539" s="75">
        <f>IFERROR(VLOOKUP(N539,'Order Summary'!$I:$AF,MATCH('Order Import'!D539,'Order Summary'!$I$13:$AF$13,0),FALSE),)</f>
        <v>0</v>
      </c>
      <c r="M539" s="102" t="str">
        <f>VLOOKUP(A539,'Order Summary'!$B:$E,4,FALSE)</f>
        <v>SILVER/GREY/TEAL</v>
      </c>
      <c r="N539" s="75" t="str">
        <f t="shared" si="13"/>
        <v>000552SILVER/GREY/TEALV01</v>
      </c>
      <c r="O539" s="75" t="str">
        <f>VLOOKUP(A539,'Order Import'!A:C,3,FALSE)</f>
        <v>SLGYTL</v>
      </c>
    </row>
    <row r="540" spans="1:15">
      <c r="A540" s="171" t="s">
        <v>564</v>
      </c>
      <c r="B540" s="102" t="str">
        <f>VLOOKUP(A540,'Order Summary'!B:G,5,FALSE)</f>
        <v>Standard</v>
      </c>
      <c r="C540" s="102" t="s">
        <v>614</v>
      </c>
      <c r="D540" s="172" t="s">
        <v>443</v>
      </c>
      <c r="E540" s="148" t="s">
        <v>361</v>
      </c>
      <c r="F540" s="75">
        <f>IFERROR(VLOOKUP(N540,'Order Summary'!$I:$AF,MATCH('Order Import'!D540,'Order Summary'!$I$13:$AF$13,0),FALSE),)</f>
        <v>0</v>
      </c>
      <c r="M540" s="102" t="str">
        <f>VLOOKUP(A540,'Order Summary'!$B:$E,4,FALSE)</f>
        <v>SILVER/GREY/TEAL</v>
      </c>
      <c r="N540" s="75" t="str">
        <f t="shared" si="13"/>
        <v>000552SILVER/GREY/TEALV01</v>
      </c>
      <c r="O540" s="75" t="str">
        <f>VLOOKUP(A540,'Order Import'!A:C,3,FALSE)</f>
        <v>SLGYTL</v>
      </c>
    </row>
    <row r="541" spans="1:15">
      <c r="A541" s="171" t="s">
        <v>564</v>
      </c>
      <c r="B541" s="102" t="str">
        <f>VLOOKUP(A541,'Order Summary'!B:G,5,FALSE)</f>
        <v>Standard</v>
      </c>
      <c r="C541" s="102" t="s">
        <v>614</v>
      </c>
      <c r="D541" s="172" t="s">
        <v>444</v>
      </c>
      <c r="E541" s="148" t="s">
        <v>361</v>
      </c>
      <c r="F541" s="75">
        <f>IFERROR(VLOOKUP(N541,'Order Summary'!$I:$AF,MATCH('Order Import'!D541,'Order Summary'!$I$13:$AF$13,0),FALSE),)</f>
        <v>0</v>
      </c>
      <c r="M541" s="102" t="str">
        <f>VLOOKUP(A541,'Order Summary'!$B:$E,4,FALSE)</f>
        <v>SILVER/GREY/TEAL</v>
      </c>
      <c r="N541" s="75" t="str">
        <f t="shared" si="13"/>
        <v>000552SILVER/GREY/TEALV01</v>
      </c>
      <c r="O541" s="75" t="str">
        <f>VLOOKUP(A541,'Order Import'!A:C,3,FALSE)</f>
        <v>SLGYTL</v>
      </c>
    </row>
    <row r="542" spans="1:15">
      <c r="A542" s="171" t="s">
        <v>564</v>
      </c>
      <c r="B542" s="102" t="str">
        <f>VLOOKUP(A542,'Order Summary'!B:G,5,FALSE)</f>
        <v>Standard</v>
      </c>
      <c r="C542" s="102" t="s">
        <v>614</v>
      </c>
      <c r="D542" s="172" t="s">
        <v>445</v>
      </c>
      <c r="E542" s="148" t="s">
        <v>361</v>
      </c>
      <c r="F542" s="75">
        <f>IFERROR(VLOOKUP(N542,'Order Summary'!$I:$AF,MATCH('Order Import'!D542,'Order Summary'!$I$13:$AF$13,0),FALSE),)</f>
        <v>0</v>
      </c>
      <c r="M542" s="102" t="str">
        <f>VLOOKUP(A542,'Order Summary'!$B:$E,4,FALSE)</f>
        <v>SILVER/GREY/TEAL</v>
      </c>
      <c r="N542" s="75" t="str">
        <f t="shared" si="13"/>
        <v>000552SILVER/GREY/TEALV01</v>
      </c>
      <c r="O542" s="75" t="str">
        <f>VLOOKUP(A542,'Order Import'!A:C,3,FALSE)</f>
        <v>SLGYTL</v>
      </c>
    </row>
    <row r="543" spans="1:15">
      <c r="A543" s="171" t="s">
        <v>564</v>
      </c>
      <c r="B543" s="102" t="str">
        <f>VLOOKUP(A543,'Order Summary'!B:G,5,FALSE)</f>
        <v>Standard</v>
      </c>
      <c r="C543" s="102" t="s">
        <v>614</v>
      </c>
      <c r="D543" s="172" t="s">
        <v>446</v>
      </c>
      <c r="E543" s="148" t="s">
        <v>361</v>
      </c>
      <c r="F543" s="75">
        <f>IFERROR(VLOOKUP(N543,'Order Summary'!$I:$AF,MATCH('Order Import'!D543,'Order Summary'!$I$13:$AF$13,0),FALSE),)</f>
        <v>0</v>
      </c>
      <c r="M543" s="102" t="str">
        <f>VLOOKUP(A543,'Order Summary'!$B:$E,4,FALSE)</f>
        <v>SILVER/GREY/TEAL</v>
      </c>
      <c r="N543" s="75" t="str">
        <f t="shared" ref="N543:N578" si="14">CONCATENATE(A543,M543,E543)</f>
        <v>000552SILVER/GREY/TEALV01</v>
      </c>
      <c r="O543" s="75" t="str">
        <f>VLOOKUP(A543,'Order Import'!A:C,3,FALSE)</f>
        <v>SLGYTL</v>
      </c>
    </row>
    <row r="544" spans="1:15">
      <c r="A544" s="171" t="s">
        <v>564</v>
      </c>
      <c r="B544" s="102" t="str">
        <f>VLOOKUP(A544,'Order Summary'!B:G,5,FALSE)</f>
        <v>Standard</v>
      </c>
      <c r="C544" s="102" t="s">
        <v>614</v>
      </c>
      <c r="D544" s="172" t="s">
        <v>447</v>
      </c>
      <c r="E544" s="148" t="s">
        <v>361</v>
      </c>
      <c r="F544" s="75">
        <f>IFERROR(VLOOKUP(N544,'Order Summary'!$I:$AF,MATCH('Order Import'!D544,'Order Summary'!$I$13:$AF$13,0),FALSE),)</f>
        <v>0</v>
      </c>
      <c r="M544" s="102" t="str">
        <f>VLOOKUP(A544,'Order Summary'!$B:$E,4,FALSE)</f>
        <v>SILVER/GREY/TEAL</v>
      </c>
      <c r="N544" s="75" t="str">
        <f t="shared" si="14"/>
        <v>000552SILVER/GREY/TEALV01</v>
      </c>
      <c r="O544" s="75" t="str">
        <f>VLOOKUP(A544,'Order Import'!A:C,3,FALSE)</f>
        <v>SLGYTL</v>
      </c>
    </row>
    <row r="545" spans="1:15">
      <c r="A545" s="171" t="s">
        <v>564</v>
      </c>
      <c r="B545" s="102" t="str">
        <f>VLOOKUP(A545,'Order Summary'!B:G,5,FALSE)</f>
        <v>Standard</v>
      </c>
      <c r="C545" s="102" t="s">
        <v>614</v>
      </c>
      <c r="D545" s="172" t="s">
        <v>448</v>
      </c>
      <c r="E545" s="148" t="s">
        <v>361</v>
      </c>
      <c r="F545" s="75">
        <f>IFERROR(VLOOKUP(N545,'Order Summary'!$I:$AF,MATCH('Order Import'!D545,'Order Summary'!$I$13:$AF$13,0),FALSE),)</f>
        <v>0</v>
      </c>
      <c r="M545" s="102" t="str">
        <f>VLOOKUP(A545,'Order Summary'!$B:$E,4,FALSE)</f>
        <v>SILVER/GREY/TEAL</v>
      </c>
      <c r="N545" s="75" t="str">
        <f t="shared" si="14"/>
        <v>000552SILVER/GREY/TEALV01</v>
      </c>
      <c r="O545" s="75" t="str">
        <f>VLOOKUP(A545,'Order Import'!A:C,3,FALSE)</f>
        <v>SLGYTL</v>
      </c>
    </row>
    <row r="546" spans="1:15">
      <c r="A546" s="171" t="s">
        <v>564</v>
      </c>
      <c r="B546" s="102" t="str">
        <f>VLOOKUP(A546,'Order Summary'!B:G,5,FALSE)</f>
        <v>Standard</v>
      </c>
      <c r="C546" s="102" t="s">
        <v>614</v>
      </c>
      <c r="D546" s="172" t="s">
        <v>449</v>
      </c>
      <c r="E546" s="148" t="s">
        <v>361</v>
      </c>
      <c r="F546" s="75">
        <f>IFERROR(VLOOKUP(N546,'Order Summary'!$I:$AF,MATCH('Order Import'!D546,'Order Summary'!$I$13:$AF$13,0),FALSE),)</f>
        <v>0</v>
      </c>
      <c r="M546" s="102" t="str">
        <f>VLOOKUP(A546,'Order Summary'!$B:$E,4,FALSE)</f>
        <v>SILVER/GREY/TEAL</v>
      </c>
      <c r="N546" s="75" t="str">
        <f t="shared" si="14"/>
        <v>000552SILVER/GREY/TEALV01</v>
      </c>
      <c r="O546" s="75" t="str">
        <f>VLOOKUP(A546,'Order Import'!A:C,3,FALSE)</f>
        <v>SLGYTL</v>
      </c>
    </row>
    <row r="547" spans="1:15">
      <c r="A547" s="171" t="s">
        <v>564</v>
      </c>
      <c r="B547" s="102" t="str">
        <f>VLOOKUP(A547,'Order Summary'!B:G,5,FALSE)</f>
        <v>Standard</v>
      </c>
      <c r="C547" s="102" t="s">
        <v>614</v>
      </c>
      <c r="D547" s="172" t="s">
        <v>450</v>
      </c>
      <c r="E547" s="148" t="s">
        <v>361</v>
      </c>
      <c r="F547" s="75">
        <f>IFERROR(VLOOKUP(N547,'Order Summary'!$I:$AF,MATCH('Order Import'!D547,'Order Summary'!$I$13:$AF$13,0),FALSE),)</f>
        <v>0</v>
      </c>
      <c r="M547" s="102" t="str">
        <f>VLOOKUP(A547,'Order Summary'!$B:$E,4,FALSE)</f>
        <v>SILVER/GREY/TEAL</v>
      </c>
      <c r="N547" s="75" t="str">
        <f t="shared" si="14"/>
        <v>000552SILVER/GREY/TEALV01</v>
      </c>
      <c r="O547" s="75" t="str">
        <f>VLOOKUP(A547,'Order Import'!A:C,3,FALSE)</f>
        <v>SLGYTL</v>
      </c>
    </row>
    <row r="548" spans="1:15">
      <c r="A548" s="171" t="s">
        <v>564</v>
      </c>
      <c r="B548" s="102" t="str">
        <f>VLOOKUP(A548,'Order Summary'!B:G,5,FALSE)</f>
        <v>Standard</v>
      </c>
      <c r="C548" s="102" t="s">
        <v>614</v>
      </c>
      <c r="D548" s="172" t="s">
        <v>451</v>
      </c>
      <c r="E548" s="148" t="s">
        <v>361</v>
      </c>
      <c r="F548" s="75">
        <f>IFERROR(VLOOKUP(N548,'Order Summary'!$I:$AF,MATCH('Order Import'!D548,'Order Summary'!$I$13:$AF$13,0),FALSE),)</f>
        <v>0</v>
      </c>
      <c r="M548" s="102" t="str">
        <f>VLOOKUP(A548,'Order Summary'!$B:$E,4,FALSE)</f>
        <v>SILVER/GREY/TEAL</v>
      </c>
      <c r="N548" s="75" t="str">
        <f t="shared" si="14"/>
        <v>000552SILVER/GREY/TEALV01</v>
      </c>
      <c r="O548" s="75" t="str">
        <f>VLOOKUP(A548,'Order Import'!A:C,3,FALSE)</f>
        <v>SLGYTL</v>
      </c>
    </row>
    <row r="549" spans="1:15">
      <c r="A549" s="171" t="s">
        <v>564</v>
      </c>
      <c r="B549" s="102" t="str">
        <f>VLOOKUP(A549,'Order Summary'!B:G,5,FALSE)</f>
        <v>Standard</v>
      </c>
      <c r="C549" s="102" t="s">
        <v>614</v>
      </c>
      <c r="D549" s="172" t="s">
        <v>452</v>
      </c>
      <c r="E549" s="148" t="s">
        <v>361</v>
      </c>
      <c r="F549" s="75">
        <f>IFERROR(VLOOKUP(N549,'Order Summary'!$I:$AF,MATCH('Order Import'!D549,'Order Summary'!$I$13:$AF$13,0),FALSE),)</f>
        <v>0</v>
      </c>
      <c r="M549" s="102" t="str">
        <f>VLOOKUP(A549,'Order Summary'!$B:$E,4,FALSE)</f>
        <v>SILVER/GREY/TEAL</v>
      </c>
      <c r="N549" s="75" t="str">
        <f t="shared" si="14"/>
        <v>000552SILVER/GREY/TEALV01</v>
      </c>
      <c r="O549" s="75" t="str">
        <f>VLOOKUP(A549,'Order Import'!A:C,3,FALSE)</f>
        <v>SLGYTL</v>
      </c>
    </row>
    <row r="550" spans="1:15">
      <c r="A550" s="171" t="s">
        <v>564</v>
      </c>
      <c r="B550" s="102" t="str">
        <f>VLOOKUP(A550,'Order Summary'!B:G,5,FALSE)</f>
        <v>Standard</v>
      </c>
      <c r="C550" s="102" t="s">
        <v>614</v>
      </c>
      <c r="D550" s="172" t="s">
        <v>453</v>
      </c>
      <c r="E550" s="148" t="s">
        <v>361</v>
      </c>
      <c r="F550" s="75">
        <f>IFERROR(VLOOKUP(N550,'Order Summary'!$I:$AF,MATCH('Order Import'!D550,'Order Summary'!$I$13:$AF$13,0),FALSE),)</f>
        <v>0</v>
      </c>
      <c r="M550" s="102" t="str">
        <f>VLOOKUP(A550,'Order Summary'!$B:$E,4,FALSE)</f>
        <v>SILVER/GREY/TEAL</v>
      </c>
      <c r="N550" s="75" t="str">
        <f t="shared" si="14"/>
        <v>000552SILVER/GREY/TEALV01</v>
      </c>
      <c r="O550" s="75" t="str">
        <f>VLOOKUP(A550,'Order Import'!A:C,3,FALSE)</f>
        <v>SLGYTL</v>
      </c>
    </row>
    <row r="551" spans="1:15">
      <c r="A551" s="171" t="s">
        <v>376</v>
      </c>
      <c r="B551" s="102" t="str">
        <f>VLOOKUP(A551,'Order Summary'!B:G,5,FALSE)</f>
        <v>Standard</v>
      </c>
      <c r="C551" s="102" t="s">
        <v>480</v>
      </c>
      <c r="D551" s="172" t="s">
        <v>447</v>
      </c>
      <c r="E551" s="148" t="s">
        <v>361</v>
      </c>
      <c r="F551" s="75">
        <f>IFERROR(VLOOKUP(N551,'Order Summary'!$I:$AF,MATCH('Order Import'!D551,'Order Summary'!$I$13:$AF$13,0),FALSE),)</f>
        <v>0</v>
      </c>
      <c r="M551" s="102" t="str">
        <f>VLOOKUP(A551,'Order Summary'!$B:$E,4,FALSE)</f>
        <v>NAVY/BLUE/ORANGE</v>
      </c>
      <c r="N551" s="75" t="str">
        <f t="shared" si="14"/>
        <v>000109NAVY/BLUE/ORANGEV01</v>
      </c>
      <c r="O551" s="75" t="str">
        <f>VLOOKUP(A551,'Order Import'!A:C,3,FALSE)</f>
        <v>NYBLOR</v>
      </c>
    </row>
    <row r="552" spans="1:15">
      <c r="A552" s="171" t="s">
        <v>376</v>
      </c>
      <c r="B552" s="102" t="str">
        <f>VLOOKUP(A552,'Order Summary'!B:G,5,FALSE)</f>
        <v>Standard</v>
      </c>
      <c r="C552" s="102" t="s">
        <v>480</v>
      </c>
      <c r="D552" s="172" t="s">
        <v>448</v>
      </c>
      <c r="E552" s="148" t="s">
        <v>361</v>
      </c>
      <c r="F552" s="75">
        <f>IFERROR(VLOOKUP(N552,'Order Summary'!$I:$AF,MATCH('Order Import'!D552,'Order Summary'!$I$13:$AF$13,0),FALSE),)</f>
        <v>0</v>
      </c>
      <c r="M552" s="102" t="str">
        <f>VLOOKUP(A552,'Order Summary'!$B:$E,4,FALSE)</f>
        <v>NAVY/BLUE/ORANGE</v>
      </c>
      <c r="N552" s="75" t="str">
        <f t="shared" si="14"/>
        <v>000109NAVY/BLUE/ORANGEV01</v>
      </c>
      <c r="O552" s="75" t="str">
        <f>VLOOKUP(A552,'Order Import'!A:C,3,FALSE)</f>
        <v>NYBLOR</v>
      </c>
    </row>
    <row r="553" spans="1:15">
      <c r="A553" s="171" t="s">
        <v>376</v>
      </c>
      <c r="B553" s="102" t="str">
        <f>VLOOKUP(A553,'Order Summary'!B:G,5,FALSE)</f>
        <v>Standard</v>
      </c>
      <c r="C553" s="102" t="s">
        <v>480</v>
      </c>
      <c r="D553" s="172" t="s">
        <v>449</v>
      </c>
      <c r="E553" s="148" t="s">
        <v>361</v>
      </c>
      <c r="F553" s="75">
        <f>IFERROR(VLOOKUP(N553,'Order Summary'!$I:$AF,MATCH('Order Import'!D553,'Order Summary'!$I$13:$AF$13,0),FALSE),)</f>
        <v>0</v>
      </c>
      <c r="M553" s="102" t="str">
        <f>VLOOKUP(A553,'Order Summary'!$B:$E,4,FALSE)</f>
        <v>NAVY/BLUE/ORANGE</v>
      </c>
      <c r="N553" s="75" t="str">
        <f t="shared" si="14"/>
        <v>000109NAVY/BLUE/ORANGEV01</v>
      </c>
      <c r="O553" s="75" t="str">
        <f>VLOOKUP(A553,'Order Import'!A:C,3,FALSE)</f>
        <v>NYBLOR</v>
      </c>
    </row>
    <row r="554" spans="1:15">
      <c r="A554" s="171" t="s">
        <v>376</v>
      </c>
      <c r="B554" s="102" t="str">
        <f>VLOOKUP(A554,'Order Summary'!B:G,5,FALSE)</f>
        <v>Standard</v>
      </c>
      <c r="C554" s="102" t="s">
        <v>480</v>
      </c>
      <c r="D554" s="172" t="s">
        <v>450</v>
      </c>
      <c r="E554" s="148" t="s">
        <v>361</v>
      </c>
      <c r="F554" s="75">
        <f>IFERROR(VLOOKUP(N554,'Order Summary'!$I:$AF,MATCH('Order Import'!D554,'Order Summary'!$I$13:$AF$13,0),FALSE),)</f>
        <v>0</v>
      </c>
      <c r="M554" s="102" t="str">
        <f>VLOOKUP(A554,'Order Summary'!$B:$E,4,FALSE)</f>
        <v>NAVY/BLUE/ORANGE</v>
      </c>
      <c r="N554" s="75" t="str">
        <f t="shared" si="14"/>
        <v>000109NAVY/BLUE/ORANGEV01</v>
      </c>
      <c r="O554" s="75" t="str">
        <f>VLOOKUP(A554,'Order Import'!A:C,3,FALSE)</f>
        <v>NYBLOR</v>
      </c>
    </row>
    <row r="555" spans="1:15">
      <c r="A555" s="171" t="s">
        <v>376</v>
      </c>
      <c r="B555" s="102" t="str">
        <f>VLOOKUP(A555,'Order Summary'!B:G,5,FALSE)</f>
        <v>Standard</v>
      </c>
      <c r="C555" s="102" t="s">
        <v>480</v>
      </c>
      <c r="D555" s="172" t="s">
        <v>451</v>
      </c>
      <c r="E555" s="148" t="s">
        <v>361</v>
      </c>
      <c r="F555" s="75">
        <f>IFERROR(VLOOKUP(N555,'Order Summary'!$I:$AF,MATCH('Order Import'!D555,'Order Summary'!$I$13:$AF$13,0),FALSE),)</f>
        <v>0</v>
      </c>
      <c r="M555" s="102" t="str">
        <f>VLOOKUP(A555,'Order Summary'!$B:$E,4,FALSE)</f>
        <v>NAVY/BLUE/ORANGE</v>
      </c>
      <c r="N555" s="75" t="str">
        <f t="shared" si="14"/>
        <v>000109NAVY/BLUE/ORANGEV01</v>
      </c>
      <c r="O555" s="75" t="str">
        <f>VLOOKUP(A555,'Order Import'!A:C,3,FALSE)</f>
        <v>NYBLOR</v>
      </c>
    </row>
    <row r="556" spans="1:15">
      <c r="A556" s="171" t="s">
        <v>376</v>
      </c>
      <c r="B556" s="102" t="str">
        <f>VLOOKUP(A556,'Order Summary'!B:G,5,FALSE)</f>
        <v>Standard</v>
      </c>
      <c r="C556" s="102" t="s">
        <v>480</v>
      </c>
      <c r="D556" s="172" t="s">
        <v>452</v>
      </c>
      <c r="E556" s="148" t="s">
        <v>361</v>
      </c>
      <c r="F556" s="75">
        <f>IFERROR(VLOOKUP(N556,'Order Summary'!$I:$AF,MATCH('Order Import'!D556,'Order Summary'!$I$13:$AF$13,0),FALSE),)</f>
        <v>0</v>
      </c>
      <c r="M556" s="102" t="str">
        <f>VLOOKUP(A556,'Order Summary'!$B:$E,4,FALSE)</f>
        <v>NAVY/BLUE/ORANGE</v>
      </c>
      <c r="N556" s="75" t="str">
        <f t="shared" si="14"/>
        <v>000109NAVY/BLUE/ORANGEV01</v>
      </c>
      <c r="O556" s="75" t="str">
        <f>VLOOKUP(A556,'Order Import'!A:C,3,FALSE)</f>
        <v>NYBLOR</v>
      </c>
    </row>
    <row r="557" spans="1:15">
      <c r="A557" s="171" t="s">
        <v>376</v>
      </c>
      <c r="B557" s="102" t="str">
        <f>VLOOKUP(A557,'Order Summary'!B:G,5,FALSE)</f>
        <v>Standard</v>
      </c>
      <c r="C557" s="102" t="s">
        <v>480</v>
      </c>
      <c r="D557" s="172" t="s">
        <v>453</v>
      </c>
      <c r="E557" s="148" t="s">
        <v>361</v>
      </c>
      <c r="F557" s="75">
        <f>IFERROR(VLOOKUP(N557,'Order Summary'!$I:$AF,MATCH('Order Import'!D557,'Order Summary'!$I$13:$AF$13,0),FALSE),)</f>
        <v>0</v>
      </c>
      <c r="M557" s="102" t="str">
        <f>VLOOKUP(A557,'Order Summary'!$B:$E,4,FALSE)</f>
        <v>NAVY/BLUE/ORANGE</v>
      </c>
      <c r="N557" s="75" t="str">
        <f t="shared" si="14"/>
        <v>000109NAVY/BLUE/ORANGEV01</v>
      </c>
      <c r="O557" s="75" t="str">
        <f>VLOOKUP(A557,'Order Import'!A:C,3,FALSE)</f>
        <v>NYBLOR</v>
      </c>
    </row>
    <row r="558" spans="1:15">
      <c r="A558" s="171" t="s">
        <v>376</v>
      </c>
      <c r="B558" s="102" t="str">
        <f>VLOOKUP(A558,'Order Summary'!B:G,5,FALSE)</f>
        <v>Standard</v>
      </c>
      <c r="C558" s="102" t="s">
        <v>480</v>
      </c>
      <c r="D558" s="172" t="s">
        <v>454</v>
      </c>
      <c r="E558" s="148" t="s">
        <v>361</v>
      </c>
      <c r="F558" s="75">
        <f>IFERROR(VLOOKUP(N558,'Order Summary'!$I:$AF,MATCH('Order Import'!D558,'Order Summary'!$I$13:$AF$13,0),FALSE),)</f>
        <v>0</v>
      </c>
      <c r="M558" s="102" t="str">
        <f>VLOOKUP(A558,'Order Summary'!$B:$E,4,FALSE)</f>
        <v>NAVY/BLUE/ORANGE</v>
      </c>
      <c r="N558" s="75" t="str">
        <f t="shared" si="14"/>
        <v>000109NAVY/BLUE/ORANGEV01</v>
      </c>
      <c r="O558" s="75" t="str">
        <f>VLOOKUP(A558,'Order Import'!A:C,3,FALSE)</f>
        <v>NYBLOR</v>
      </c>
    </row>
    <row r="559" spans="1:15">
      <c r="A559" s="171" t="s">
        <v>376</v>
      </c>
      <c r="B559" s="102" t="str">
        <f>VLOOKUP(A559,'Order Summary'!B:G,5,FALSE)</f>
        <v>Standard</v>
      </c>
      <c r="C559" s="102" t="s">
        <v>480</v>
      </c>
      <c r="D559" s="172" t="s">
        <v>455</v>
      </c>
      <c r="E559" s="148" t="s">
        <v>361</v>
      </c>
      <c r="F559" s="75">
        <f>IFERROR(VLOOKUP(N559,'Order Summary'!$I:$AF,MATCH('Order Import'!D559,'Order Summary'!$I$13:$AF$13,0),FALSE),)</f>
        <v>0</v>
      </c>
      <c r="M559" s="102" t="str">
        <f>VLOOKUP(A559,'Order Summary'!$B:$E,4,FALSE)</f>
        <v>NAVY/BLUE/ORANGE</v>
      </c>
      <c r="N559" s="75" t="str">
        <f t="shared" si="14"/>
        <v>000109NAVY/BLUE/ORANGEV01</v>
      </c>
      <c r="O559" s="75" t="str">
        <f>VLOOKUP(A559,'Order Import'!A:C,3,FALSE)</f>
        <v>NYBLOR</v>
      </c>
    </row>
    <row r="560" spans="1:15">
      <c r="A560" s="171" t="s">
        <v>376</v>
      </c>
      <c r="B560" s="102" t="str">
        <f>VLOOKUP(A560,'Order Summary'!B:G,5,FALSE)</f>
        <v>Standard</v>
      </c>
      <c r="C560" s="102" t="s">
        <v>480</v>
      </c>
      <c r="D560" s="172" t="s">
        <v>456</v>
      </c>
      <c r="E560" s="148" t="s">
        <v>361</v>
      </c>
      <c r="F560" s="75">
        <f>IFERROR(VLOOKUP(N560,'Order Summary'!$I:$AF,MATCH('Order Import'!D560,'Order Summary'!$I$13:$AF$13,0),FALSE),)</f>
        <v>0</v>
      </c>
      <c r="M560" s="102" t="str">
        <f>VLOOKUP(A560,'Order Summary'!$B:$E,4,FALSE)</f>
        <v>NAVY/BLUE/ORANGE</v>
      </c>
      <c r="N560" s="75" t="str">
        <f t="shared" si="14"/>
        <v>000109NAVY/BLUE/ORANGEV01</v>
      </c>
      <c r="O560" s="75" t="str">
        <f>VLOOKUP(A560,'Order Import'!A:C,3,FALSE)</f>
        <v>NYBLOR</v>
      </c>
    </row>
    <row r="561" spans="1:15">
      <c r="A561" s="171" t="s">
        <v>376</v>
      </c>
      <c r="B561" s="102" t="str">
        <f>VLOOKUP(A561,'Order Summary'!B:G,5,FALSE)</f>
        <v>Standard</v>
      </c>
      <c r="C561" s="102" t="s">
        <v>480</v>
      </c>
      <c r="D561" s="172" t="s">
        <v>457</v>
      </c>
      <c r="E561" s="148" t="s">
        <v>361</v>
      </c>
      <c r="F561" s="75">
        <f>IFERROR(VLOOKUP(N561,'Order Summary'!$I:$AF,MATCH('Order Import'!D561,'Order Summary'!$I$13:$AF$13,0),FALSE),)</f>
        <v>0</v>
      </c>
      <c r="M561" s="102" t="str">
        <f>VLOOKUP(A561,'Order Summary'!$B:$E,4,FALSE)</f>
        <v>NAVY/BLUE/ORANGE</v>
      </c>
      <c r="N561" s="75" t="str">
        <f t="shared" si="14"/>
        <v>000109NAVY/BLUE/ORANGEV01</v>
      </c>
      <c r="O561" s="75" t="str">
        <f>VLOOKUP(A561,'Order Import'!A:C,3,FALSE)</f>
        <v>NYBLOR</v>
      </c>
    </row>
    <row r="562" spans="1:15">
      <c r="A562" s="171" t="s">
        <v>376</v>
      </c>
      <c r="B562" s="102" t="str">
        <f>VLOOKUP(A562,'Order Summary'!B:G,5,FALSE)</f>
        <v>Standard</v>
      </c>
      <c r="C562" s="102" t="s">
        <v>480</v>
      </c>
      <c r="D562" s="172" t="s">
        <v>458</v>
      </c>
      <c r="E562" s="148" t="s">
        <v>361</v>
      </c>
      <c r="F562" s="75">
        <f>IFERROR(VLOOKUP(N562,'Order Summary'!$I:$AF,MATCH('Order Import'!D562,'Order Summary'!$I$13:$AF$13,0),FALSE),)</f>
        <v>0</v>
      </c>
      <c r="M562" s="102" t="str">
        <f>VLOOKUP(A562,'Order Summary'!$B:$E,4,FALSE)</f>
        <v>NAVY/BLUE/ORANGE</v>
      </c>
      <c r="N562" s="75" t="str">
        <f t="shared" si="14"/>
        <v>000109NAVY/BLUE/ORANGEV01</v>
      </c>
      <c r="O562" s="75" t="str">
        <f>VLOOKUP(A562,'Order Import'!A:C,3,FALSE)</f>
        <v>NYBLOR</v>
      </c>
    </row>
    <row r="563" spans="1:15">
      <c r="A563" s="171" t="s">
        <v>376</v>
      </c>
      <c r="B563" s="102" t="str">
        <f>VLOOKUP(A563,'Order Summary'!B:G,5,FALSE)</f>
        <v>Standard</v>
      </c>
      <c r="C563" s="102" t="s">
        <v>480</v>
      </c>
      <c r="D563" s="172" t="s">
        <v>459</v>
      </c>
      <c r="E563" s="148" t="s">
        <v>361</v>
      </c>
      <c r="F563" s="75">
        <f>IFERROR(VLOOKUP(N563,'Order Summary'!$I:$AF,MATCH('Order Import'!D563,'Order Summary'!$I$13:$AF$13,0),FALSE),)</f>
        <v>0</v>
      </c>
      <c r="M563" s="102" t="str">
        <f>VLOOKUP(A563,'Order Summary'!$B:$E,4,FALSE)</f>
        <v>NAVY/BLUE/ORANGE</v>
      </c>
      <c r="N563" s="75" t="str">
        <f t="shared" si="14"/>
        <v>000109NAVY/BLUE/ORANGEV01</v>
      </c>
      <c r="O563" s="75" t="str">
        <f>VLOOKUP(A563,'Order Import'!A:C,3,FALSE)</f>
        <v>NYBLOR</v>
      </c>
    </row>
    <row r="564" spans="1:15">
      <c r="A564" s="171" t="s">
        <v>376</v>
      </c>
      <c r="B564" s="102" t="str">
        <f>VLOOKUP(A564,'Order Summary'!B:G,5,FALSE)</f>
        <v>Standard</v>
      </c>
      <c r="C564" s="102" t="s">
        <v>480</v>
      </c>
      <c r="D564" s="172" t="s">
        <v>460</v>
      </c>
      <c r="E564" s="148" t="s">
        <v>361</v>
      </c>
      <c r="F564" s="75">
        <f>IFERROR(VLOOKUP(N564,'Order Summary'!$I:$AF,MATCH('Order Import'!D564,'Order Summary'!$I$13:$AF$13,0),FALSE),)</f>
        <v>0</v>
      </c>
      <c r="M564" s="102" t="str">
        <f>VLOOKUP(A564,'Order Summary'!$B:$E,4,FALSE)</f>
        <v>NAVY/BLUE/ORANGE</v>
      </c>
      <c r="N564" s="75" t="str">
        <f t="shared" si="14"/>
        <v>000109NAVY/BLUE/ORANGEV01</v>
      </c>
      <c r="O564" s="75" t="str">
        <f>VLOOKUP(A564,'Order Import'!A:C,3,FALSE)</f>
        <v>NYBLOR</v>
      </c>
    </row>
    <row r="565" spans="1:15">
      <c r="A565" s="171" t="s">
        <v>376</v>
      </c>
      <c r="B565" s="102" t="str">
        <f>VLOOKUP(A565,'Order Summary'!B:G,5,FALSE)</f>
        <v>Standard</v>
      </c>
      <c r="C565" s="102" t="s">
        <v>480</v>
      </c>
      <c r="D565" s="172" t="s">
        <v>461</v>
      </c>
      <c r="E565" s="148" t="s">
        <v>361</v>
      </c>
      <c r="F565" s="75">
        <f>IFERROR(VLOOKUP(N565,'Order Summary'!$I:$AF,MATCH('Order Import'!D565,'Order Summary'!$I$13:$AF$13,0),FALSE),)</f>
        <v>0</v>
      </c>
      <c r="M565" s="102" t="str">
        <f>VLOOKUP(A565,'Order Summary'!$B:$E,4,FALSE)</f>
        <v>NAVY/BLUE/ORANGE</v>
      </c>
      <c r="N565" s="75" t="str">
        <f t="shared" si="14"/>
        <v>000109NAVY/BLUE/ORANGEV01</v>
      </c>
      <c r="O565" s="75" t="str">
        <f>VLOOKUP(A565,'Order Import'!A:C,3,FALSE)</f>
        <v>NYBLOR</v>
      </c>
    </row>
    <row r="566" spans="1:15">
      <c r="A566" s="171" t="s">
        <v>377</v>
      </c>
      <c r="B566" s="102" t="str">
        <f>VLOOKUP(A566,'Order Summary'!B:G,5,FALSE)</f>
        <v>Standard</v>
      </c>
      <c r="C566" s="102" t="s">
        <v>476</v>
      </c>
      <c r="D566" s="172" t="s">
        <v>441</v>
      </c>
      <c r="E566" s="148" t="s">
        <v>361</v>
      </c>
      <c r="F566" s="75">
        <f>IFERROR(VLOOKUP(N566,'Order Summary'!$I:$AF,MATCH('Order Import'!D566,'Order Summary'!$I$13:$AF$13,0),FALSE),)</f>
        <v>0</v>
      </c>
      <c r="M566" s="102" t="str">
        <f>VLOOKUP(A566,'Order Summary'!$B:$E,4,FALSE)</f>
        <v>TEAL/NAVY/PURPLE</v>
      </c>
      <c r="N566" s="75" t="str">
        <f t="shared" si="14"/>
        <v>000110TEAL/NAVY/PURPLEV01</v>
      </c>
      <c r="O566" s="75" t="str">
        <f>VLOOKUP(A566,'Order Import'!A:C,3,FALSE)</f>
        <v>TLNYPL</v>
      </c>
    </row>
    <row r="567" spans="1:15">
      <c r="A567" s="171" t="s">
        <v>377</v>
      </c>
      <c r="B567" s="102" t="str">
        <f>VLOOKUP(A567,'Order Summary'!B:G,5,FALSE)</f>
        <v>Standard</v>
      </c>
      <c r="C567" s="102" t="s">
        <v>476</v>
      </c>
      <c r="D567" s="172" t="s">
        <v>442</v>
      </c>
      <c r="E567" s="148" t="s">
        <v>361</v>
      </c>
      <c r="F567" s="75">
        <f>IFERROR(VLOOKUP(N567,'Order Summary'!$I:$AF,MATCH('Order Import'!D567,'Order Summary'!$I$13:$AF$13,0),FALSE),)</f>
        <v>0</v>
      </c>
      <c r="M567" s="102" t="str">
        <f>VLOOKUP(A567,'Order Summary'!$B:$E,4,FALSE)</f>
        <v>TEAL/NAVY/PURPLE</v>
      </c>
      <c r="N567" s="75" t="str">
        <f t="shared" si="14"/>
        <v>000110TEAL/NAVY/PURPLEV01</v>
      </c>
      <c r="O567" s="75" t="str">
        <f>VLOOKUP(A567,'Order Import'!A:C,3,FALSE)</f>
        <v>TLNYPL</v>
      </c>
    </row>
    <row r="568" spans="1:15">
      <c r="A568" s="171" t="s">
        <v>377</v>
      </c>
      <c r="B568" s="102" t="str">
        <f>VLOOKUP(A568,'Order Summary'!B:G,5,FALSE)</f>
        <v>Standard</v>
      </c>
      <c r="C568" s="102" t="s">
        <v>476</v>
      </c>
      <c r="D568" s="172" t="s">
        <v>443</v>
      </c>
      <c r="E568" s="148" t="s">
        <v>361</v>
      </c>
      <c r="F568" s="75">
        <f>IFERROR(VLOOKUP(N568,'Order Summary'!$I:$AF,MATCH('Order Import'!D568,'Order Summary'!$I$13:$AF$13,0),FALSE),)</f>
        <v>0</v>
      </c>
      <c r="M568" s="102" t="str">
        <f>VLOOKUP(A568,'Order Summary'!$B:$E,4,FALSE)</f>
        <v>TEAL/NAVY/PURPLE</v>
      </c>
      <c r="N568" s="75" t="str">
        <f t="shared" si="14"/>
        <v>000110TEAL/NAVY/PURPLEV01</v>
      </c>
      <c r="O568" s="75" t="str">
        <f>VLOOKUP(A568,'Order Import'!A:C,3,FALSE)</f>
        <v>TLNYPL</v>
      </c>
    </row>
    <row r="569" spans="1:15">
      <c r="A569" s="171" t="s">
        <v>377</v>
      </c>
      <c r="B569" s="102" t="str">
        <f>VLOOKUP(A569,'Order Summary'!B:G,5,FALSE)</f>
        <v>Standard</v>
      </c>
      <c r="C569" s="102" t="s">
        <v>476</v>
      </c>
      <c r="D569" s="172" t="s">
        <v>444</v>
      </c>
      <c r="E569" s="148" t="s">
        <v>361</v>
      </c>
      <c r="F569" s="75">
        <f>IFERROR(VLOOKUP(N569,'Order Summary'!$I:$AF,MATCH('Order Import'!D569,'Order Summary'!$I$13:$AF$13,0),FALSE),)</f>
        <v>0</v>
      </c>
      <c r="M569" s="102" t="str">
        <f>VLOOKUP(A569,'Order Summary'!$B:$E,4,FALSE)</f>
        <v>TEAL/NAVY/PURPLE</v>
      </c>
      <c r="N569" s="75" t="str">
        <f t="shared" si="14"/>
        <v>000110TEAL/NAVY/PURPLEV01</v>
      </c>
      <c r="O569" s="75" t="str">
        <f>VLOOKUP(A569,'Order Import'!A:C,3,FALSE)</f>
        <v>TLNYPL</v>
      </c>
    </row>
    <row r="570" spans="1:15">
      <c r="A570" s="171" t="s">
        <v>377</v>
      </c>
      <c r="B570" s="102" t="str">
        <f>VLOOKUP(A570,'Order Summary'!B:G,5,FALSE)</f>
        <v>Standard</v>
      </c>
      <c r="C570" s="102" t="s">
        <v>476</v>
      </c>
      <c r="D570" s="172" t="s">
        <v>445</v>
      </c>
      <c r="E570" s="148" t="s">
        <v>361</v>
      </c>
      <c r="F570" s="75">
        <f>IFERROR(VLOOKUP(N570,'Order Summary'!$I:$AF,MATCH('Order Import'!D570,'Order Summary'!$I$13:$AF$13,0),FALSE),)</f>
        <v>0</v>
      </c>
      <c r="M570" s="102" t="str">
        <f>VLOOKUP(A570,'Order Summary'!$B:$E,4,FALSE)</f>
        <v>TEAL/NAVY/PURPLE</v>
      </c>
      <c r="N570" s="75" t="str">
        <f t="shared" si="14"/>
        <v>000110TEAL/NAVY/PURPLEV01</v>
      </c>
      <c r="O570" s="75" t="str">
        <f>VLOOKUP(A570,'Order Import'!A:C,3,FALSE)</f>
        <v>TLNYPL</v>
      </c>
    </row>
    <row r="571" spans="1:15">
      <c r="A571" s="171" t="s">
        <v>377</v>
      </c>
      <c r="B571" s="102" t="str">
        <f>VLOOKUP(A571,'Order Summary'!B:G,5,FALSE)</f>
        <v>Standard</v>
      </c>
      <c r="C571" s="102" t="s">
        <v>476</v>
      </c>
      <c r="D571" s="172" t="s">
        <v>446</v>
      </c>
      <c r="E571" s="148" t="s">
        <v>361</v>
      </c>
      <c r="F571" s="75">
        <f>IFERROR(VLOOKUP(N571,'Order Summary'!$I:$AF,MATCH('Order Import'!D571,'Order Summary'!$I$13:$AF$13,0),FALSE),)</f>
        <v>0</v>
      </c>
      <c r="M571" s="102" t="str">
        <f>VLOOKUP(A571,'Order Summary'!$B:$E,4,FALSE)</f>
        <v>TEAL/NAVY/PURPLE</v>
      </c>
      <c r="N571" s="75" t="str">
        <f t="shared" si="14"/>
        <v>000110TEAL/NAVY/PURPLEV01</v>
      </c>
      <c r="O571" s="75" t="str">
        <f>VLOOKUP(A571,'Order Import'!A:C,3,FALSE)</f>
        <v>TLNYPL</v>
      </c>
    </row>
    <row r="572" spans="1:15">
      <c r="A572" s="171" t="s">
        <v>377</v>
      </c>
      <c r="B572" s="102" t="str">
        <f>VLOOKUP(A572,'Order Summary'!B:G,5,FALSE)</f>
        <v>Standard</v>
      </c>
      <c r="C572" s="102" t="s">
        <v>476</v>
      </c>
      <c r="D572" s="172" t="s">
        <v>447</v>
      </c>
      <c r="E572" s="148" t="s">
        <v>361</v>
      </c>
      <c r="F572" s="75">
        <f>IFERROR(VLOOKUP(N572,'Order Summary'!$I:$AF,MATCH('Order Import'!D572,'Order Summary'!$I$13:$AF$13,0),FALSE),)</f>
        <v>0</v>
      </c>
      <c r="M572" s="102" t="str">
        <f>VLOOKUP(A572,'Order Summary'!$B:$E,4,FALSE)</f>
        <v>TEAL/NAVY/PURPLE</v>
      </c>
      <c r="N572" s="75" t="str">
        <f t="shared" si="14"/>
        <v>000110TEAL/NAVY/PURPLEV01</v>
      </c>
      <c r="O572" s="75" t="str">
        <f>VLOOKUP(A572,'Order Import'!A:C,3,FALSE)</f>
        <v>TLNYPL</v>
      </c>
    </row>
    <row r="573" spans="1:15">
      <c r="A573" s="171" t="s">
        <v>377</v>
      </c>
      <c r="B573" s="102" t="str">
        <f>VLOOKUP(A573,'Order Summary'!B:G,5,FALSE)</f>
        <v>Standard</v>
      </c>
      <c r="C573" s="102" t="s">
        <v>476</v>
      </c>
      <c r="D573" s="172" t="s">
        <v>448</v>
      </c>
      <c r="E573" s="148" t="s">
        <v>361</v>
      </c>
      <c r="F573" s="75">
        <f>IFERROR(VLOOKUP(N573,'Order Summary'!$I:$AF,MATCH('Order Import'!D573,'Order Summary'!$I$13:$AF$13,0),FALSE),)</f>
        <v>0</v>
      </c>
      <c r="M573" s="102" t="str">
        <f>VLOOKUP(A573,'Order Summary'!$B:$E,4,FALSE)</f>
        <v>TEAL/NAVY/PURPLE</v>
      </c>
      <c r="N573" s="75" t="str">
        <f t="shared" si="14"/>
        <v>000110TEAL/NAVY/PURPLEV01</v>
      </c>
      <c r="O573" s="75" t="str">
        <f>VLOOKUP(A573,'Order Import'!A:C,3,FALSE)</f>
        <v>TLNYPL</v>
      </c>
    </row>
    <row r="574" spans="1:15">
      <c r="A574" s="171" t="s">
        <v>377</v>
      </c>
      <c r="B574" s="102" t="str">
        <f>VLOOKUP(A574,'Order Summary'!B:G,5,FALSE)</f>
        <v>Standard</v>
      </c>
      <c r="C574" s="102" t="s">
        <v>476</v>
      </c>
      <c r="D574" s="172" t="s">
        <v>449</v>
      </c>
      <c r="E574" s="148" t="s">
        <v>361</v>
      </c>
      <c r="F574" s="75">
        <f>IFERROR(VLOOKUP(N574,'Order Summary'!$I:$AF,MATCH('Order Import'!D574,'Order Summary'!$I$13:$AF$13,0),FALSE),)</f>
        <v>0</v>
      </c>
      <c r="M574" s="102" t="str">
        <f>VLOOKUP(A574,'Order Summary'!$B:$E,4,FALSE)</f>
        <v>TEAL/NAVY/PURPLE</v>
      </c>
      <c r="N574" s="75" t="str">
        <f t="shared" si="14"/>
        <v>000110TEAL/NAVY/PURPLEV01</v>
      </c>
      <c r="O574" s="75" t="str">
        <f>VLOOKUP(A574,'Order Import'!A:C,3,FALSE)</f>
        <v>TLNYPL</v>
      </c>
    </row>
    <row r="575" spans="1:15">
      <c r="A575" s="171" t="s">
        <v>377</v>
      </c>
      <c r="B575" s="102" t="str">
        <f>VLOOKUP(A575,'Order Summary'!B:G,5,FALSE)</f>
        <v>Standard</v>
      </c>
      <c r="C575" s="102" t="s">
        <v>476</v>
      </c>
      <c r="D575" s="172" t="s">
        <v>450</v>
      </c>
      <c r="E575" s="148" t="s">
        <v>361</v>
      </c>
      <c r="F575" s="75">
        <f>IFERROR(VLOOKUP(N575,'Order Summary'!$I:$AF,MATCH('Order Import'!D575,'Order Summary'!$I$13:$AF$13,0),FALSE),)</f>
        <v>0</v>
      </c>
      <c r="M575" s="102" t="str">
        <f>VLOOKUP(A575,'Order Summary'!$B:$E,4,FALSE)</f>
        <v>TEAL/NAVY/PURPLE</v>
      </c>
      <c r="N575" s="75" t="str">
        <f t="shared" si="14"/>
        <v>000110TEAL/NAVY/PURPLEV01</v>
      </c>
      <c r="O575" s="75" t="str">
        <f>VLOOKUP(A575,'Order Import'!A:C,3,FALSE)</f>
        <v>TLNYPL</v>
      </c>
    </row>
    <row r="576" spans="1:15">
      <c r="A576" s="171" t="s">
        <v>377</v>
      </c>
      <c r="B576" s="102" t="str">
        <f>VLOOKUP(A576,'Order Summary'!B:G,5,FALSE)</f>
        <v>Standard</v>
      </c>
      <c r="C576" s="102" t="s">
        <v>476</v>
      </c>
      <c r="D576" s="172" t="s">
        <v>451</v>
      </c>
      <c r="E576" s="148" t="s">
        <v>361</v>
      </c>
      <c r="F576" s="75">
        <f>IFERROR(VLOOKUP(N576,'Order Summary'!$I:$AF,MATCH('Order Import'!D576,'Order Summary'!$I$13:$AF$13,0),FALSE),)</f>
        <v>0</v>
      </c>
      <c r="M576" s="102" t="str">
        <f>VLOOKUP(A576,'Order Summary'!$B:$E,4,FALSE)</f>
        <v>TEAL/NAVY/PURPLE</v>
      </c>
      <c r="N576" s="75" t="str">
        <f t="shared" si="14"/>
        <v>000110TEAL/NAVY/PURPLEV01</v>
      </c>
      <c r="O576" s="75" t="str">
        <f>VLOOKUP(A576,'Order Import'!A:C,3,FALSE)</f>
        <v>TLNYPL</v>
      </c>
    </row>
    <row r="577" spans="1:15">
      <c r="A577" s="171" t="s">
        <v>377</v>
      </c>
      <c r="B577" s="102" t="str">
        <f>VLOOKUP(A577,'Order Summary'!B:G,5,FALSE)</f>
        <v>Standard</v>
      </c>
      <c r="C577" s="102" t="s">
        <v>476</v>
      </c>
      <c r="D577" s="172" t="s">
        <v>452</v>
      </c>
      <c r="E577" s="148" t="s">
        <v>361</v>
      </c>
      <c r="F577" s="75">
        <f>IFERROR(VLOOKUP(N577,'Order Summary'!$I:$AF,MATCH('Order Import'!D577,'Order Summary'!$I$13:$AF$13,0),FALSE),)</f>
        <v>0</v>
      </c>
      <c r="M577" s="102" t="str">
        <f>VLOOKUP(A577,'Order Summary'!$B:$E,4,FALSE)</f>
        <v>TEAL/NAVY/PURPLE</v>
      </c>
      <c r="N577" s="75" t="str">
        <f t="shared" si="14"/>
        <v>000110TEAL/NAVY/PURPLEV01</v>
      </c>
      <c r="O577" s="75" t="str">
        <f>VLOOKUP(A577,'Order Import'!A:C,3,FALSE)</f>
        <v>TLNYPL</v>
      </c>
    </row>
    <row r="578" spans="1:15">
      <c r="A578" s="171" t="s">
        <v>377</v>
      </c>
      <c r="B578" s="102" t="str">
        <f>VLOOKUP(A578,'Order Summary'!B:G,5,FALSE)</f>
        <v>Standard</v>
      </c>
      <c r="C578" s="102" t="s">
        <v>476</v>
      </c>
      <c r="D578" s="172" t="s">
        <v>453</v>
      </c>
      <c r="E578" s="148" t="s">
        <v>361</v>
      </c>
      <c r="F578" s="75">
        <f>IFERROR(VLOOKUP(N578,'Order Summary'!$I:$AF,MATCH('Order Import'!D578,'Order Summary'!$I$13:$AF$13,0),FALSE),)</f>
        <v>0</v>
      </c>
      <c r="M578" s="102" t="str">
        <f>VLOOKUP(A578,'Order Summary'!$B:$E,4,FALSE)</f>
        <v>TEAL/NAVY/PURPLE</v>
      </c>
      <c r="N578" s="75" t="str">
        <f t="shared" si="14"/>
        <v>000110TEAL/NAVY/PURPLEV01</v>
      </c>
      <c r="O578" s="75" t="str">
        <f>VLOOKUP(A578,'Order Import'!A:C,3,FALSE)</f>
        <v>TLNYPL</v>
      </c>
    </row>
    <row r="579" spans="1:15">
      <c r="A579" s="171" t="s">
        <v>374</v>
      </c>
      <c r="B579" s="102" t="str">
        <f>VLOOKUP(A579,'Order Summary'!B:G,5,FALSE)</f>
        <v>Standard</v>
      </c>
      <c r="C579" s="102" t="s">
        <v>474</v>
      </c>
      <c r="D579" s="172" t="s">
        <v>447</v>
      </c>
      <c r="E579" s="148" t="s">
        <v>361</v>
      </c>
      <c r="F579" s="75">
        <f>IFERROR(VLOOKUP(N579,'Order Summary'!$I:$AF,MATCH('Order Import'!D579,'Order Summary'!$I$13:$AF$13,0),FALSE),)</f>
        <v>0</v>
      </c>
      <c r="M579" s="102" t="str">
        <f>VLOOKUP(A579,'Order Summary'!$B:$E,4,FALSE)</f>
        <v>BLACK/RED/GREY</v>
      </c>
      <c r="N579" s="75" t="str">
        <f t="shared" ref="N579:N606" si="15">CONCATENATE(A579,M579,E579)</f>
        <v>000107BLACK/RED/GREYV01</v>
      </c>
      <c r="O579" s="75" t="str">
        <f>VLOOKUP(A579,'Order Import'!A:C,3,FALSE)</f>
        <v>BKRDGY</v>
      </c>
    </row>
    <row r="580" spans="1:15">
      <c r="A580" s="171" t="s">
        <v>374</v>
      </c>
      <c r="B580" s="102" t="str">
        <f>VLOOKUP(A580,'Order Summary'!B:G,5,FALSE)</f>
        <v>Standard</v>
      </c>
      <c r="C580" s="102" t="s">
        <v>474</v>
      </c>
      <c r="D580" s="172" t="s">
        <v>448</v>
      </c>
      <c r="E580" s="148" t="s">
        <v>361</v>
      </c>
      <c r="F580" s="75">
        <f>IFERROR(VLOOKUP(N580,'Order Summary'!$I:$AF,MATCH('Order Import'!D580,'Order Summary'!$I$13:$AF$13,0),FALSE),)</f>
        <v>0</v>
      </c>
      <c r="M580" s="102" t="str">
        <f>VLOOKUP(A580,'Order Summary'!$B:$E,4,FALSE)</f>
        <v>BLACK/RED/GREY</v>
      </c>
      <c r="N580" s="75" t="str">
        <f t="shared" si="15"/>
        <v>000107BLACK/RED/GREYV01</v>
      </c>
      <c r="O580" s="75" t="str">
        <f>VLOOKUP(A580,'Order Import'!A:C,3,FALSE)</f>
        <v>BKRDGY</v>
      </c>
    </row>
    <row r="581" spans="1:15">
      <c r="A581" s="171" t="s">
        <v>374</v>
      </c>
      <c r="B581" s="102" t="str">
        <f>VLOOKUP(A581,'Order Summary'!B:G,5,FALSE)</f>
        <v>Standard</v>
      </c>
      <c r="C581" s="102" t="s">
        <v>474</v>
      </c>
      <c r="D581" s="172" t="s">
        <v>449</v>
      </c>
      <c r="E581" s="148" t="s">
        <v>361</v>
      </c>
      <c r="F581" s="75">
        <f>IFERROR(VLOOKUP(N581,'Order Summary'!$I:$AF,MATCH('Order Import'!D581,'Order Summary'!$I$13:$AF$13,0),FALSE),)</f>
        <v>0</v>
      </c>
      <c r="M581" s="102" t="str">
        <f>VLOOKUP(A581,'Order Summary'!$B:$E,4,FALSE)</f>
        <v>BLACK/RED/GREY</v>
      </c>
      <c r="N581" s="75" t="str">
        <f t="shared" si="15"/>
        <v>000107BLACK/RED/GREYV01</v>
      </c>
      <c r="O581" s="75" t="str">
        <f>VLOOKUP(A581,'Order Import'!A:C,3,FALSE)</f>
        <v>BKRDGY</v>
      </c>
    </row>
    <row r="582" spans="1:15">
      <c r="A582" s="171" t="s">
        <v>374</v>
      </c>
      <c r="B582" s="102" t="str">
        <f>VLOOKUP(A582,'Order Summary'!B:G,5,FALSE)</f>
        <v>Standard</v>
      </c>
      <c r="C582" s="102" t="s">
        <v>474</v>
      </c>
      <c r="D582" s="172" t="s">
        <v>450</v>
      </c>
      <c r="E582" s="148" t="s">
        <v>361</v>
      </c>
      <c r="F582" s="75">
        <f>IFERROR(VLOOKUP(N582,'Order Summary'!$I:$AF,MATCH('Order Import'!D582,'Order Summary'!$I$13:$AF$13,0),FALSE),)</f>
        <v>0</v>
      </c>
      <c r="M582" s="102" t="str">
        <f>VLOOKUP(A582,'Order Summary'!$B:$E,4,FALSE)</f>
        <v>BLACK/RED/GREY</v>
      </c>
      <c r="N582" s="75" t="str">
        <f t="shared" si="15"/>
        <v>000107BLACK/RED/GREYV01</v>
      </c>
      <c r="O582" s="75" t="str">
        <f>VLOOKUP(A582,'Order Import'!A:C,3,FALSE)</f>
        <v>BKRDGY</v>
      </c>
    </row>
    <row r="583" spans="1:15">
      <c r="A583" s="171" t="s">
        <v>374</v>
      </c>
      <c r="B583" s="102" t="str">
        <f>VLOOKUP(A583,'Order Summary'!B:G,5,FALSE)</f>
        <v>Standard</v>
      </c>
      <c r="C583" s="102" t="s">
        <v>474</v>
      </c>
      <c r="D583" s="172" t="s">
        <v>451</v>
      </c>
      <c r="E583" s="148" t="s">
        <v>361</v>
      </c>
      <c r="F583" s="75">
        <f>IFERROR(VLOOKUP(N583,'Order Summary'!$I:$AF,MATCH('Order Import'!D583,'Order Summary'!$I$13:$AF$13,0),FALSE),)</f>
        <v>0</v>
      </c>
      <c r="M583" s="102" t="str">
        <f>VLOOKUP(A583,'Order Summary'!$B:$E,4,FALSE)</f>
        <v>BLACK/RED/GREY</v>
      </c>
      <c r="N583" s="75" t="str">
        <f t="shared" si="15"/>
        <v>000107BLACK/RED/GREYV01</v>
      </c>
      <c r="O583" s="75" t="str">
        <f>VLOOKUP(A583,'Order Import'!A:C,3,FALSE)</f>
        <v>BKRDGY</v>
      </c>
    </row>
    <row r="584" spans="1:15">
      <c r="A584" s="171" t="s">
        <v>374</v>
      </c>
      <c r="B584" s="102" t="str">
        <f>VLOOKUP(A584,'Order Summary'!B:G,5,FALSE)</f>
        <v>Standard</v>
      </c>
      <c r="C584" s="102" t="s">
        <v>474</v>
      </c>
      <c r="D584" s="172" t="s">
        <v>452</v>
      </c>
      <c r="E584" s="148" t="s">
        <v>361</v>
      </c>
      <c r="F584" s="75">
        <f>IFERROR(VLOOKUP(N584,'Order Summary'!$I:$AF,MATCH('Order Import'!D584,'Order Summary'!$I$13:$AF$13,0),FALSE),)</f>
        <v>0</v>
      </c>
      <c r="M584" s="102" t="str">
        <f>VLOOKUP(A584,'Order Summary'!$B:$E,4,FALSE)</f>
        <v>BLACK/RED/GREY</v>
      </c>
      <c r="N584" s="75" t="str">
        <f t="shared" si="15"/>
        <v>000107BLACK/RED/GREYV01</v>
      </c>
      <c r="O584" s="75" t="str">
        <f>VLOOKUP(A584,'Order Import'!A:C,3,FALSE)</f>
        <v>BKRDGY</v>
      </c>
    </row>
    <row r="585" spans="1:15">
      <c r="A585" s="171" t="s">
        <v>374</v>
      </c>
      <c r="B585" s="102" t="str">
        <f>VLOOKUP(A585,'Order Summary'!B:G,5,FALSE)</f>
        <v>Standard</v>
      </c>
      <c r="C585" s="102" t="s">
        <v>474</v>
      </c>
      <c r="D585" s="172" t="s">
        <v>453</v>
      </c>
      <c r="E585" s="148" t="s">
        <v>361</v>
      </c>
      <c r="F585" s="75">
        <f>IFERROR(VLOOKUP(N585,'Order Summary'!$I:$AF,MATCH('Order Import'!D585,'Order Summary'!$I$13:$AF$13,0),FALSE),)</f>
        <v>0</v>
      </c>
      <c r="M585" s="102" t="str">
        <f>VLOOKUP(A585,'Order Summary'!$B:$E,4,FALSE)</f>
        <v>BLACK/RED/GREY</v>
      </c>
      <c r="N585" s="75" t="str">
        <f t="shared" si="15"/>
        <v>000107BLACK/RED/GREYV01</v>
      </c>
      <c r="O585" s="75" t="str">
        <f>VLOOKUP(A585,'Order Import'!A:C,3,FALSE)</f>
        <v>BKRDGY</v>
      </c>
    </row>
    <row r="586" spans="1:15">
      <c r="A586" s="171" t="s">
        <v>374</v>
      </c>
      <c r="B586" s="102" t="str">
        <f>VLOOKUP(A586,'Order Summary'!B:G,5,FALSE)</f>
        <v>Standard</v>
      </c>
      <c r="C586" s="102" t="s">
        <v>474</v>
      </c>
      <c r="D586" s="172" t="s">
        <v>454</v>
      </c>
      <c r="E586" s="148" t="s">
        <v>361</v>
      </c>
      <c r="F586" s="75">
        <f>IFERROR(VLOOKUP(N586,'Order Summary'!$I:$AF,MATCH('Order Import'!D586,'Order Summary'!$I$13:$AF$13,0),FALSE),)</f>
        <v>0</v>
      </c>
      <c r="M586" s="102" t="str">
        <f>VLOOKUP(A586,'Order Summary'!$B:$E,4,FALSE)</f>
        <v>BLACK/RED/GREY</v>
      </c>
      <c r="N586" s="75" t="str">
        <f t="shared" si="15"/>
        <v>000107BLACK/RED/GREYV01</v>
      </c>
      <c r="O586" s="75" t="str">
        <f>VLOOKUP(A586,'Order Import'!A:C,3,FALSE)</f>
        <v>BKRDGY</v>
      </c>
    </row>
    <row r="587" spans="1:15">
      <c r="A587" s="171" t="s">
        <v>374</v>
      </c>
      <c r="B587" s="102" t="str">
        <f>VLOOKUP(A587,'Order Summary'!B:G,5,FALSE)</f>
        <v>Standard</v>
      </c>
      <c r="C587" s="102" t="s">
        <v>474</v>
      </c>
      <c r="D587" s="172" t="s">
        <v>455</v>
      </c>
      <c r="E587" s="148" t="s">
        <v>361</v>
      </c>
      <c r="F587" s="75">
        <f>IFERROR(VLOOKUP(N587,'Order Summary'!$I:$AF,MATCH('Order Import'!D587,'Order Summary'!$I$13:$AF$13,0),FALSE),)</f>
        <v>0</v>
      </c>
      <c r="M587" s="102" t="str">
        <f>VLOOKUP(A587,'Order Summary'!$B:$E,4,FALSE)</f>
        <v>BLACK/RED/GREY</v>
      </c>
      <c r="N587" s="75" t="str">
        <f t="shared" si="15"/>
        <v>000107BLACK/RED/GREYV01</v>
      </c>
      <c r="O587" s="75" t="str">
        <f>VLOOKUP(A587,'Order Import'!A:C,3,FALSE)</f>
        <v>BKRDGY</v>
      </c>
    </row>
    <row r="588" spans="1:15">
      <c r="A588" s="171" t="s">
        <v>374</v>
      </c>
      <c r="B588" s="102" t="str">
        <f>VLOOKUP(A588,'Order Summary'!B:G,5,FALSE)</f>
        <v>Standard</v>
      </c>
      <c r="C588" s="102" t="s">
        <v>474</v>
      </c>
      <c r="D588" s="172" t="s">
        <v>456</v>
      </c>
      <c r="E588" s="148" t="s">
        <v>361</v>
      </c>
      <c r="F588" s="75">
        <f>IFERROR(VLOOKUP(N588,'Order Summary'!$I:$AF,MATCH('Order Import'!D588,'Order Summary'!$I$13:$AF$13,0),FALSE),)</f>
        <v>0</v>
      </c>
      <c r="M588" s="102" t="str">
        <f>VLOOKUP(A588,'Order Summary'!$B:$E,4,FALSE)</f>
        <v>BLACK/RED/GREY</v>
      </c>
      <c r="N588" s="75" t="str">
        <f t="shared" si="15"/>
        <v>000107BLACK/RED/GREYV01</v>
      </c>
      <c r="O588" s="75" t="str">
        <f>VLOOKUP(A588,'Order Import'!A:C,3,FALSE)</f>
        <v>BKRDGY</v>
      </c>
    </row>
    <row r="589" spans="1:15">
      <c r="A589" s="171" t="s">
        <v>374</v>
      </c>
      <c r="B589" s="102" t="str">
        <f>VLOOKUP(A589,'Order Summary'!B:G,5,FALSE)</f>
        <v>Standard</v>
      </c>
      <c r="C589" s="102" t="s">
        <v>474</v>
      </c>
      <c r="D589" s="172" t="s">
        <v>457</v>
      </c>
      <c r="E589" s="148" t="s">
        <v>361</v>
      </c>
      <c r="F589" s="75">
        <f>IFERROR(VLOOKUP(N589,'Order Summary'!$I:$AF,MATCH('Order Import'!D589,'Order Summary'!$I$13:$AF$13,0),FALSE),)</f>
        <v>0</v>
      </c>
      <c r="M589" s="102" t="str">
        <f>VLOOKUP(A589,'Order Summary'!$B:$E,4,FALSE)</f>
        <v>BLACK/RED/GREY</v>
      </c>
      <c r="N589" s="75" t="str">
        <f t="shared" si="15"/>
        <v>000107BLACK/RED/GREYV01</v>
      </c>
      <c r="O589" s="75" t="str">
        <f>VLOOKUP(A589,'Order Import'!A:C,3,FALSE)</f>
        <v>BKRDGY</v>
      </c>
    </row>
    <row r="590" spans="1:15">
      <c r="A590" s="171" t="s">
        <v>374</v>
      </c>
      <c r="B590" s="102" t="str">
        <f>VLOOKUP(A590,'Order Summary'!B:G,5,FALSE)</f>
        <v>Standard</v>
      </c>
      <c r="C590" s="102" t="s">
        <v>474</v>
      </c>
      <c r="D590" s="172" t="s">
        <v>458</v>
      </c>
      <c r="E590" s="148" t="s">
        <v>361</v>
      </c>
      <c r="F590" s="75">
        <f>IFERROR(VLOOKUP(N590,'Order Summary'!$I:$AF,MATCH('Order Import'!D590,'Order Summary'!$I$13:$AF$13,0),FALSE),)</f>
        <v>0</v>
      </c>
      <c r="M590" s="102" t="str">
        <f>VLOOKUP(A590,'Order Summary'!$B:$E,4,FALSE)</f>
        <v>BLACK/RED/GREY</v>
      </c>
      <c r="N590" s="75" t="str">
        <f t="shared" si="15"/>
        <v>000107BLACK/RED/GREYV01</v>
      </c>
      <c r="O590" s="75" t="str">
        <f>VLOOKUP(A590,'Order Import'!A:C,3,FALSE)</f>
        <v>BKRDGY</v>
      </c>
    </row>
    <row r="591" spans="1:15">
      <c r="A591" s="171" t="s">
        <v>374</v>
      </c>
      <c r="B591" s="102" t="str">
        <f>VLOOKUP(A591,'Order Summary'!B:G,5,FALSE)</f>
        <v>Standard</v>
      </c>
      <c r="C591" s="102" t="s">
        <v>474</v>
      </c>
      <c r="D591" s="172" t="s">
        <v>459</v>
      </c>
      <c r="E591" s="148" t="s">
        <v>361</v>
      </c>
      <c r="F591" s="75">
        <f>IFERROR(VLOOKUP(N591,'Order Summary'!$I:$AF,MATCH('Order Import'!D591,'Order Summary'!$I$13:$AF$13,0),FALSE),)</f>
        <v>0</v>
      </c>
      <c r="M591" s="102" t="str">
        <f>VLOOKUP(A591,'Order Summary'!$B:$E,4,FALSE)</f>
        <v>BLACK/RED/GREY</v>
      </c>
      <c r="N591" s="75" t="str">
        <f t="shared" si="15"/>
        <v>000107BLACK/RED/GREYV01</v>
      </c>
      <c r="O591" s="75" t="str">
        <f>VLOOKUP(A591,'Order Import'!A:C,3,FALSE)</f>
        <v>BKRDGY</v>
      </c>
    </row>
    <row r="592" spans="1:15">
      <c r="A592" s="171" t="s">
        <v>374</v>
      </c>
      <c r="B592" s="102" t="str">
        <f>VLOOKUP(A592,'Order Summary'!B:G,5,FALSE)</f>
        <v>Standard</v>
      </c>
      <c r="C592" s="102" t="s">
        <v>474</v>
      </c>
      <c r="D592" s="172" t="s">
        <v>460</v>
      </c>
      <c r="E592" s="148" t="s">
        <v>361</v>
      </c>
      <c r="F592" s="75">
        <f>IFERROR(VLOOKUP(N592,'Order Summary'!$I:$AF,MATCH('Order Import'!D592,'Order Summary'!$I$13:$AF$13,0),FALSE),)</f>
        <v>0</v>
      </c>
      <c r="M592" s="102" t="str">
        <f>VLOOKUP(A592,'Order Summary'!$B:$E,4,FALSE)</f>
        <v>BLACK/RED/GREY</v>
      </c>
      <c r="N592" s="75" t="str">
        <f t="shared" si="15"/>
        <v>000107BLACK/RED/GREYV01</v>
      </c>
      <c r="O592" s="75" t="str">
        <f>VLOOKUP(A592,'Order Import'!A:C,3,FALSE)</f>
        <v>BKRDGY</v>
      </c>
    </row>
    <row r="593" spans="1:15">
      <c r="A593" s="171" t="s">
        <v>374</v>
      </c>
      <c r="B593" s="102" t="str">
        <f>VLOOKUP(A593,'Order Summary'!B:G,5,FALSE)</f>
        <v>Standard</v>
      </c>
      <c r="C593" s="102" t="s">
        <v>474</v>
      </c>
      <c r="D593" s="172" t="s">
        <v>461</v>
      </c>
      <c r="E593" s="148" t="s">
        <v>361</v>
      </c>
      <c r="F593" s="75">
        <f>IFERROR(VLOOKUP(N593,'Order Summary'!$I:$AF,MATCH('Order Import'!D593,'Order Summary'!$I$13:$AF$13,0),FALSE),)</f>
        <v>0</v>
      </c>
      <c r="M593" s="102" t="str">
        <f>VLOOKUP(A593,'Order Summary'!$B:$E,4,FALSE)</f>
        <v>BLACK/RED/GREY</v>
      </c>
      <c r="N593" s="75" t="str">
        <f t="shared" si="15"/>
        <v>000107BLACK/RED/GREYV01</v>
      </c>
      <c r="O593" s="75" t="str">
        <f>VLOOKUP(A593,'Order Import'!A:C,3,FALSE)</f>
        <v>BKRDGY</v>
      </c>
    </row>
    <row r="594" spans="1:15">
      <c r="A594" s="171" t="s">
        <v>375</v>
      </c>
      <c r="B594" s="102" t="str">
        <f>VLOOKUP(A594,'Order Summary'!B:G,5,FALSE)</f>
        <v>Standard</v>
      </c>
      <c r="C594" s="102" t="s">
        <v>478</v>
      </c>
      <c r="D594" s="172" t="s">
        <v>441</v>
      </c>
      <c r="E594" s="148" t="s">
        <v>361</v>
      </c>
      <c r="F594" s="75">
        <f>IFERROR(VLOOKUP(N594,'Order Summary'!$I:$AF,MATCH('Order Import'!D594,'Order Summary'!$I$13:$AF$13,0),FALSE),)</f>
        <v>0</v>
      </c>
      <c r="M594" s="102" t="str">
        <f>VLOOKUP(A594,'Order Summary'!$B:$E,4,FALSE)</f>
        <v>NAVY/LIME/PURPLE</v>
      </c>
      <c r="N594" s="75" t="str">
        <f t="shared" si="15"/>
        <v>000108NAVY/LIME/PURPLEV01</v>
      </c>
      <c r="O594" s="75" t="str">
        <f>VLOOKUP(A594,'Order Import'!A:C,3,FALSE)</f>
        <v>NYLMPL</v>
      </c>
    </row>
    <row r="595" spans="1:15">
      <c r="A595" s="171" t="s">
        <v>375</v>
      </c>
      <c r="B595" s="102" t="str">
        <f>VLOOKUP(A595,'Order Summary'!B:G,5,FALSE)</f>
        <v>Standard</v>
      </c>
      <c r="C595" s="102" t="s">
        <v>478</v>
      </c>
      <c r="D595" s="172" t="s">
        <v>442</v>
      </c>
      <c r="E595" s="148" t="s">
        <v>361</v>
      </c>
      <c r="F595" s="75">
        <f>IFERROR(VLOOKUP(N595,'Order Summary'!$I:$AF,MATCH('Order Import'!D595,'Order Summary'!$I$13:$AF$13,0),FALSE),)</f>
        <v>0</v>
      </c>
      <c r="M595" s="102" t="str">
        <f>VLOOKUP(A595,'Order Summary'!$B:$E,4,FALSE)</f>
        <v>NAVY/LIME/PURPLE</v>
      </c>
      <c r="N595" s="75" t="str">
        <f t="shared" si="15"/>
        <v>000108NAVY/LIME/PURPLEV01</v>
      </c>
      <c r="O595" s="75" t="str">
        <f>VLOOKUP(A595,'Order Import'!A:C,3,FALSE)</f>
        <v>NYLMPL</v>
      </c>
    </row>
    <row r="596" spans="1:15">
      <c r="A596" s="171" t="s">
        <v>375</v>
      </c>
      <c r="B596" s="102" t="str">
        <f>VLOOKUP(A596,'Order Summary'!B:G,5,FALSE)</f>
        <v>Standard</v>
      </c>
      <c r="C596" s="102" t="s">
        <v>478</v>
      </c>
      <c r="D596" s="172" t="s">
        <v>443</v>
      </c>
      <c r="E596" s="148" t="s">
        <v>361</v>
      </c>
      <c r="F596" s="75">
        <f>IFERROR(VLOOKUP(N596,'Order Summary'!$I:$AF,MATCH('Order Import'!D596,'Order Summary'!$I$13:$AF$13,0),FALSE),)</f>
        <v>0</v>
      </c>
      <c r="M596" s="102" t="str">
        <f>VLOOKUP(A596,'Order Summary'!$B:$E,4,FALSE)</f>
        <v>NAVY/LIME/PURPLE</v>
      </c>
      <c r="N596" s="75" t="str">
        <f t="shared" si="15"/>
        <v>000108NAVY/LIME/PURPLEV01</v>
      </c>
      <c r="O596" s="75" t="str">
        <f>VLOOKUP(A596,'Order Import'!A:C,3,FALSE)</f>
        <v>NYLMPL</v>
      </c>
    </row>
    <row r="597" spans="1:15">
      <c r="A597" s="171" t="s">
        <v>375</v>
      </c>
      <c r="B597" s="102" t="str">
        <f>VLOOKUP(A597,'Order Summary'!B:G,5,FALSE)</f>
        <v>Standard</v>
      </c>
      <c r="C597" s="102" t="s">
        <v>478</v>
      </c>
      <c r="D597" s="172" t="s">
        <v>444</v>
      </c>
      <c r="E597" s="148" t="s">
        <v>361</v>
      </c>
      <c r="F597" s="75">
        <f>IFERROR(VLOOKUP(N597,'Order Summary'!$I:$AF,MATCH('Order Import'!D597,'Order Summary'!$I$13:$AF$13,0),FALSE),)</f>
        <v>0</v>
      </c>
      <c r="M597" s="102" t="str">
        <f>VLOOKUP(A597,'Order Summary'!$B:$E,4,FALSE)</f>
        <v>NAVY/LIME/PURPLE</v>
      </c>
      <c r="N597" s="75" t="str">
        <f t="shared" si="15"/>
        <v>000108NAVY/LIME/PURPLEV01</v>
      </c>
      <c r="O597" s="75" t="str">
        <f>VLOOKUP(A597,'Order Import'!A:C,3,FALSE)</f>
        <v>NYLMPL</v>
      </c>
    </row>
    <row r="598" spans="1:15">
      <c r="A598" s="171" t="s">
        <v>375</v>
      </c>
      <c r="B598" s="102" t="str">
        <f>VLOOKUP(A598,'Order Summary'!B:G,5,FALSE)</f>
        <v>Standard</v>
      </c>
      <c r="C598" s="102" t="s">
        <v>478</v>
      </c>
      <c r="D598" s="172" t="s">
        <v>445</v>
      </c>
      <c r="E598" s="148" t="s">
        <v>361</v>
      </c>
      <c r="F598" s="75">
        <f>IFERROR(VLOOKUP(N598,'Order Summary'!$I:$AF,MATCH('Order Import'!D598,'Order Summary'!$I$13:$AF$13,0),FALSE),)</f>
        <v>0</v>
      </c>
      <c r="M598" s="102" t="str">
        <f>VLOOKUP(A598,'Order Summary'!$B:$E,4,FALSE)</f>
        <v>NAVY/LIME/PURPLE</v>
      </c>
      <c r="N598" s="75" t="str">
        <f t="shared" si="15"/>
        <v>000108NAVY/LIME/PURPLEV01</v>
      </c>
      <c r="O598" s="75" t="str">
        <f>VLOOKUP(A598,'Order Import'!A:C,3,FALSE)</f>
        <v>NYLMPL</v>
      </c>
    </row>
    <row r="599" spans="1:15">
      <c r="A599" s="171" t="s">
        <v>375</v>
      </c>
      <c r="B599" s="102" t="str">
        <f>VLOOKUP(A599,'Order Summary'!B:G,5,FALSE)</f>
        <v>Standard</v>
      </c>
      <c r="C599" s="102" t="s">
        <v>478</v>
      </c>
      <c r="D599" s="172" t="s">
        <v>446</v>
      </c>
      <c r="E599" s="148" t="s">
        <v>361</v>
      </c>
      <c r="F599" s="75">
        <f>IFERROR(VLOOKUP(N599,'Order Summary'!$I:$AF,MATCH('Order Import'!D599,'Order Summary'!$I$13:$AF$13,0),FALSE),)</f>
        <v>0</v>
      </c>
      <c r="M599" s="102" t="str">
        <f>VLOOKUP(A599,'Order Summary'!$B:$E,4,FALSE)</f>
        <v>NAVY/LIME/PURPLE</v>
      </c>
      <c r="N599" s="75" t="str">
        <f t="shared" si="15"/>
        <v>000108NAVY/LIME/PURPLEV01</v>
      </c>
      <c r="O599" s="75" t="str">
        <f>VLOOKUP(A599,'Order Import'!A:C,3,FALSE)</f>
        <v>NYLMPL</v>
      </c>
    </row>
    <row r="600" spans="1:15">
      <c r="A600" s="171" t="s">
        <v>375</v>
      </c>
      <c r="B600" s="102" t="str">
        <f>VLOOKUP(A600,'Order Summary'!B:G,5,FALSE)</f>
        <v>Standard</v>
      </c>
      <c r="C600" s="102" t="s">
        <v>478</v>
      </c>
      <c r="D600" s="172" t="s">
        <v>447</v>
      </c>
      <c r="E600" s="148" t="s">
        <v>361</v>
      </c>
      <c r="F600" s="75">
        <f>IFERROR(VLOOKUP(N600,'Order Summary'!$I:$AF,MATCH('Order Import'!D600,'Order Summary'!$I$13:$AF$13,0),FALSE),)</f>
        <v>0</v>
      </c>
      <c r="M600" s="102" t="str">
        <f>VLOOKUP(A600,'Order Summary'!$B:$E,4,FALSE)</f>
        <v>NAVY/LIME/PURPLE</v>
      </c>
      <c r="N600" s="75" t="str">
        <f t="shared" si="15"/>
        <v>000108NAVY/LIME/PURPLEV01</v>
      </c>
      <c r="O600" s="75" t="str">
        <f>VLOOKUP(A600,'Order Import'!A:C,3,FALSE)</f>
        <v>NYLMPL</v>
      </c>
    </row>
    <row r="601" spans="1:15">
      <c r="A601" s="171" t="s">
        <v>375</v>
      </c>
      <c r="B601" s="102" t="str">
        <f>VLOOKUP(A601,'Order Summary'!B:G,5,FALSE)</f>
        <v>Standard</v>
      </c>
      <c r="C601" s="102" t="s">
        <v>478</v>
      </c>
      <c r="D601" s="172" t="s">
        <v>448</v>
      </c>
      <c r="E601" s="148" t="s">
        <v>361</v>
      </c>
      <c r="F601" s="75">
        <f>IFERROR(VLOOKUP(N601,'Order Summary'!$I:$AF,MATCH('Order Import'!D601,'Order Summary'!$I$13:$AF$13,0),FALSE),)</f>
        <v>0</v>
      </c>
      <c r="M601" s="102" t="str">
        <f>VLOOKUP(A601,'Order Summary'!$B:$E,4,FALSE)</f>
        <v>NAVY/LIME/PURPLE</v>
      </c>
      <c r="N601" s="75" t="str">
        <f t="shared" si="15"/>
        <v>000108NAVY/LIME/PURPLEV01</v>
      </c>
      <c r="O601" s="75" t="str">
        <f>VLOOKUP(A601,'Order Import'!A:C,3,FALSE)</f>
        <v>NYLMPL</v>
      </c>
    </row>
    <row r="602" spans="1:15">
      <c r="A602" s="171" t="s">
        <v>375</v>
      </c>
      <c r="B602" s="102" t="str">
        <f>VLOOKUP(A602,'Order Summary'!B:G,5,FALSE)</f>
        <v>Standard</v>
      </c>
      <c r="C602" s="102" t="s">
        <v>478</v>
      </c>
      <c r="D602" s="172" t="s">
        <v>449</v>
      </c>
      <c r="E602" s="148" t="s">
        <v>361</v>
      </c>
      <c r="F602" s="75">
        <f>IFERROR(VLOOKUP(N602,'Order Summary'!$I:$AF,MATCH('Order Import'!D602,'Order Summary'!$I$13:$AF$13,0),FALSE),)</f>
        <v>0</v>
      </c>
      <c r="M602" s="102" t="str">
        <f>VLOOKUP(A602,'Order Summary'!$B:$E,4,FALSE)</f>
        <v>NAVY/LIME/PURPLE</v>
      </c>
      <c r="N602" s="75" t="str">
        <f t="shared" si="15"/>
        <v>000108NAVY/LIME/PURPLEV01</v>
      </c>
      <c r="O602" s="75" t="str">
        <f>VLOOKUP(A602,'Order Import'!A:C,3,FALSE)</f>
        <v>NYLMPL</v>
      </c>
    </row>
    <row r="603" spans="1:15">
      <c r="A603" s="171" t="s">
        <v>375</v>
      </c>
      <c r="B603" s="102" t="str">
        <f>VLOOKUP(A603,'Order Summary'!B:G,5,FALSE)</f>
        <v>Standard</v>
      </c>
      <c r="C603" s="102" t="s">
        <v>478</v>
      </c>
      <c r="D603" s="172" t="s">
        <v>450</v>
      </c>
      <c r="E603" s="148" t="s">
        <v>361</v>
      </c>
      <c r="F603" s="75">
        <f>IFERROR(VLOOKUP(N603,'Order Summary'!$I:$AF,MATCH('Order Import'!D603,'Order Summary'!$I$13:$AF$13,0),FALSE),)</f>
        <v>0</v>
      </c>
      <c r="M603" s="102" t="str">
        <f>VLOOKUP(A603,'Order Summary'!$B:$E,4,FALSE)</f>
        <v>NAVY/LIME/PURPLE</v>
      </c>
      <c r="N603" s="75" t="str">
        <f t="shared" si="15"/>
        <v>000108NAVY/LIME/PURPLEV01</v>
      </c>
      <c r="O603" s="75" t="str">
        <f>VLOOKUP(A603,'Order Import'!A:C,3,FALSE)</f>
        <v>NYLMPL</v>
      </c>
    </row>
    <row r="604" spans="1:15">
      <c r="A604" s="171" t="s">
        <v>375</v>
      </c>
      <c r="B604" s="102" t="str">
        <f>VLOOKUP(A604,'Order Summary'!B:G,5,FALSE)</f>
        <v>Standard</v>
      </c>
      <c r="C604" s="102" t="s">
        <v>478</v>
      </c>
      <c r="D604" s="172" t="s">
        <v>451</v>
      </c>
      <c r="E604" s="148" t="s">
        <v>361</v>
      </c>
      <c r="F604" s="75">
        <f>IFERROR(VLOOKUP(N604,'Order Summary'!$I:$AF,MATCH('Order Import'!D604,'Order Summary'!$I$13:$AF$13,0),FALSE),)</f>
        <v>0</v>
      </c>
      <c r="M604" s="102" t="str">
        <f>VLOOKUP(A604,'Order Summary'!$B:$E,4,FALSE)</f>
        <v>NAVY/LIME/PURPLE</v>
      </c>
      <c r="N604" s="75" t="str">
        <f t="shared" si="15"/>
        <v>000108NAVY/LIME/PURPLEV01</v>
      </c>
      <c r="O604" s="75" t="str">
        <f>VLOOKUP(A604,'Order Import'!A:C,3,FALSE)</f>
        <v>NYLMPL</v>
      </c>
    </row>
    <row r="605" spans="1:15">
      <c r="A605" s="171" t="s">
        <v>375</v>
      </c>
      <c r="B605" s="102" t="str">
        <f>VLOOKUP(A605,'Order Summary'!B:G,5,FALSE)</f>
        <v>Standard</v>
      </c>
      <c r="C605" s="102" t="s">
        <v>478</v>
      </c>
      <c r="D605" s="172" t="s">
        <v>452</v>
      </c>
      <c r="E605" s="148" t="s">
        <v>361</v>
      </c>
      <c r="F605" s="75">
        <f>IFERROR(VLOOKUP(N605,'Order Summary'!$I:$AF,MATCH('Order Import'!D605,'Order Summary'!$I$13:$AF$13,0),FALSE),)</f>
        <v>0</v>
      </c>
      <c r="M605" s="102" t="str">
        <f>VLOOKUP(A605,'Order Summary'!$B:$E,4,FALSE)</f>
        <v>NAVY/LIME/PURPLE</v>
      </c>
      <c r="N605" s="75" t="str">
        <f t="shared" si="15"/>
        <v>000108NAVY/LIME/PURPLEV01</v>
      </c>
      <c r="O605" s="75" t="str">
        <f>VLOOKUP(A605,'Order Import'!A:C,3,FALSE)</f>
        <v>NYLMPL</v>
      </c>
    </row>
    <row r="606" spans="1:15">
      <c r="A606" s="171" t="s">
        <v>375</v>
      </c>
      <c r="B606" s="102" t="str">
        <f>VLOOKUP(A606,'Order Summary'!B:G,5,FALSE)</f>
        <v>Standard</v>
      </c>
      <c r="C606" s="102" t="s">
        <v>478</v>
      </c>
      <c r="D606" s="172" t="s">
        <v>453</v>
      </c>
      <c r="E606" s="148" t="s">
        <v>361</v>
      </c>
      <c r="F606" s="75">
        <f>IFERROR(VLOOKUP(N606,'Order Summary'!$I:$AF,MATCH('Order Import'!D606,'Order Summary'!$I$13:$AF$13,0),FALSE),)</f>
        <v>0</v>
      </c>
      <c r="M606" s="102" t="str">
        <f>VLOOKUP(A606,'Order Summary'!$B:$E,4,FALSE)</f>
        <v>NAVY/LIME/PURPLE</v>
      </c>
      <c r="N606" s="75" t="str">
        <f t="shared" si="15"/>
        <v>000108NAVY/LIME/PURPLEV01</v>
      </c>
      <c r="O606" s="75" t="str">
        <f>VLOOKUP(A606,'Order Import'!A:C,3,FALSE)</f>
        <v>NYLMPL</v>
      </c>
    </row>
    <row r="607" spans="1:15">
      <c r="A607" s="171" t="s">
        <v>565</v>
      </c>
      <c r="B607" s="102" t="str">
        <f>VLOOKUP(A607,'Order Summary'!B:G,5,FALSE)</f>
        <v>Standard</v>
      </c>
      <c r="C607" s="102" t="s">
        <v>613</v>
      </c>
      <c r="D607" s="172" t="s">
        <v>447</v>
      </c>
      <c r="E607" s="148" t="s">
        <v>361</v>
      </c>
      <c r="F607" s="75">
        <f>IFERROR(VLOOKUP(N607,'Order Summary'!$I:$AF,MATCH('Order Import'!D607,'Order Summary'!$I$13:$AF$13,0),FALSE),)</f>
        <v>0</v>
      </c>
      <c r="M607" s="102" t="str">
        <f>VLOOKUP(A607,'Order Summary'!$B:$E,4,FALSE)</f>
        <v>SILVER/NEON YELLOW/GREY</v>
      </c>
      <c r="N607" s="75" t="str">
        <f t="shared" ref="N607:N636" si="16">CONCATENATE(A607,M607,E607)</f>
        <v>000553SILVER/NEON YELLOW/GREYV01</v>
      </c>
      <c r="O607" s="75" t="str">
        <f>VLOOKUP(A607,'Order Import'!A:C,3,FALSE)</f>
        <v>SLNWGY</v>
      </c>
    </row>
    <row r="608" spans="1:15">
      <c r="A608" s="171" t="s">
        <v>565</v>
      </c>
      <c r="B608" s="102" t="str">
        <f>VLOOKUP(A608,'Order Summary'!B:G,5,FALSE)</f>
        <v>Standard</v>
      </c>
      <c r="C608" s="102" t="s">
        <v>613</v>
      </c>
      <c r="D608" s="172" t="s">
        <v>448</v>
      </c>
      <c r="E608" s="148" t="s">
        <v>361</v>
      </c>
      <c r="F608" s="75">
        <f>IFERROR(VLOOKUP(N608,'Order Summary'!$I:$AF,MATCH('Order Import'!D608,'Order Summary'!$I$13:$AF$13,0),FALSE),)</f>
        <v>0</v>
      </c>
      <c r="M608" s="102" t="str">
        <f>VLOOKUP(A608,'Order Summary'!$B:$E,4,FALSE)</f>
        <v>SILVER/NEON YELLOW/GREY</v>
      </c>
      <c r="N608" s="75" t="str">
        <f t="shared" si="16"/>
        <v>000553SILVER/NEON YELLOW/GREYV01</v>
      </c>
      <c r="O608" s="75" t="str">
        <f>VLOOKUP(A608,'Order Import'!A:C,3,FALSE)</f>
        <v>SLNWGY</v>
      </c>
    </row>
    <row r="609" spans="1:15">
      <c r="A609" s="171" t="s">
        <v>565</v>
      </c>
      <c r="B609" s="102" t="str">
        <f>VLOOKUP(A609,'Order Summary'!B:G,5,FALSE)</f>
        <v>Standard</v>
      </c>
      <c r="C609" s="102" t="s">
        <v>613</v>
      </c>
      <c r="D609" s="172" t="s">
        <v>449</v>
      </c>
      <c r="E609" s="148" t="s">
        <v>361</v>
      </c>
      <c r="F609" s="75">
        <f>IFERROR(VLOOKUP(N609,'Order Summary'!$I:$AF,MATCH('Order Import'!D609,'Order Summary'!$I$13:$AF$13,0),FALSE),)</f>
        <v>0</v>
      </c>
      <c r="M609" s="102" t="str">
        <f>VLOOKUP(A609,'Order Summary'!$B:$E,4,FALSE)</f>
        <v>SILVER/NEON YELLOW/GREY</v>
      </c>
      <c r="N609" s="75" t="str">
        <f t="shared" si="16"/>
        <v>000553SILVER/NEON YELLOW/GREYV01</v>
      </c>
      <c r="O609" s="75" t="str">
        <f>VLOOKUP(A609,'Order Import'!A:C,3,FALSE)</f>
        <v>SLNWGY</v>
      </c>
    </row>
    <row r="610" spans="1:15">
      <c r="A610" s="171" t="s">
        <v>565</v>
      </c>
      <c r="B610" s="102" t="str">
        <f>VLOOKUP(A610,'Order Summary'!B:G,5,FALSE)</f>
        <v>Standard</v>
      </c>
      <c r="C610" s="102" t="s">
        <v>613</v>
      </c>
      <c r="D610" s="172" t="s">
        <v>450</v>
      </c>
      <c r="E610" s="148" t="s">
        <v>361</v>
      </c>
      <c r="F610" s="75">
        <f>IFERROR(VLOOKUP(N610,'Order Summary'!$I:$AF,MATCH('Order Import'!D610,'Order Summary'!$I$13:$AF$13,0),FALSE),)</f>
        <v>0</v>
      </c>
      <c r="M610" s="102" t="str">
        <f>VLOOKUP(A610,'Order Summary'!$B:$E,4,FALSE)</f>
        <v>SILVER/NEON YELLOW/GREY</v>
      </c>
      <c r="N610" s="75" t="str">
        <f t="shared" si="16"/>
        <v>000553SILVER/NEON YELLOW/GREYV01</v>
      </c>
      <c r="O610" s="75" t="str">
        <f>VLOOKUP(A610,'Order Import'!A:C,3,FALSE)</f>
        <v>SLNWGY</v>
      </c>
    </row>
    <row r="611" spans="1:15">
      <c r="A611" s="171" t="s">
        <v>565</v>
      </c>
      <c r="B611" s="102" t="str">
        <f>VLOOKUP(A611,'Order Summary'!B:G,5,FALSE)</f>
        <v>Standard</v>
      </c>
      <c r="C611" s="102" t="s">
        <v>613</v>
      </c>
      <c r="D611" s="172" t="s">
        <v>451</v>
      </c>
      <c r="E611" s="148" t="s">
        <v>361</v>
      </c>
      <c r="F611" s="75">
        <f>IFERROR(VLOOKUP(N611,'Order Summary'!$I:$AF,MATCH('Order Import'!D611,'Order Summary'!$I$13:$AF$13,0),FALSE),)</f>
        <v>0</v>
      </c>
      <c r="M611" s="102" t="str">
        <f>VLOOKUP(A611,'Order Summary'!$B:$E,4,FALSE)</f>
        <v>SILVER/NEON YELLOW/GREY</v>
      </c>
      <c r="N611" s="75" t="str">
        <f t="shared" si="16"/>
        <v>000553SILVER/NEON YELLOW/GREYV01</v>
      </c>
      <c r="O611" s="75" t="str">
        <f>VLOOKUP(A611,'Order Import'!A:C,3,FALSE)</f>
        <v>SLNWGY</v>
      </c>
    </row>
    <row r="612" spans="1:15">
      <c r="A612" s="171" t="s">
        <v>565</v>
      </c>
      <c r="B612" s="102" t="str">
        <f>VLOOKUP(A612,'Order Summary'!B:G,5,FALSE)</f>
        <v>Standard</v>
      </c>
      <c r="C612" s="102" t="s">
        <v>613</v>
      </c>
      <c r="D612" s="172" t="s">
        <v>452</v>
      </c>
      <c r="E612" s="148" t="s">
        <v>361</v>
      </c>
      <c r="F612" s="75">
        <f>IFERROR(VLOOKUP(N612,'Order Summary'!$I:$AF,MATCH('Order Import'!D612,'Order Summary'!$I$13:$AF$13,0),FALSE),)</f>
        <v>0</v>
      </c>
      <c r="M612" s="102" t="str">
        <f>VLOOKUP(A612,'Order Summary'!$B:$E,4,FALSE)</f>
        <v>SILVER/NEON YELLOW/GREY</v>
      </c>
      <c r="N612" s="75" t="str">
        <f t="shared" si="16"/>
        <v>000553SILVER/NEON YELLOW/GREYV01</v>
      </c>
      <c r="O612" s="75" t="str">
        <f>VLOOKUP(A612,'Order Import'!A:C,3,FALSE)</f>
        <v>SLNWGY</v>
      </c>
    </row>
    <row r="613" spans="1:15">
      <c r="A613" s="171" t="s">
        <v>565</v>
      </c>
      <c r="B613" s="102" t="str">
        <f>VLOOKUP(A613,'Order Summary'!B:G,5,FALSE)</f>
        <v>Standard</v>
      </c>
      <c r="C613" s="102" t="s">
        <v>613</v>
      </c>
      <c r="D613" s="172" t="s">
        <v>453</v>
      </c>
      <c r="E613" s="148" t="s">
        <v>361</v>
      </c>
      <c r="F613" s="75">
        <f>IFERROR(VLOOKUP(N613,'Order Summary'!$I:$AF,MATCH('Order Import'!D613,'Order Summary'!$I$13:$AF$13,0),FALSE),)</f>
        <v>0</v>
      </c>
      <c r="M613" s="102" t="str">
        <f>VLOOKUP(A613,'Order Summary'!$B:$E,4,FALSE)</f>
        <v>SILVER/NEON YELLOW/GREY</v>
      </c>
      <c r="N613" s="75" t="str">
        <f t="shared" si="16"/>
        <v>000553SILVER/NEON YELLOW/GREYV01</v>
      </c>
      <c r="O613" s="75" t="str">
        <f>VLOOKUP(A613,'Order Import'!A:C,3,FALSE)</f>
        <v>SLNWGY</v>
      </c>
    </row>
    <row r="614" spans="1:15">
      <c r="A614" s="171" t="s">
        <v>565</v>
      </c>
      <c r="B614" s="102" t="str">
        <f>VLOOKUP(A614,'Order Summary'!B:G,5,FALSE)</f>
        <v>Standard</v>
      </c>
      <c r="C614" s="102" t="s">
        <v>613</v>
      </c>
      <c r="D614" s="172" t="s">
        <v>454</v>
      </c>
      <c r="E614" s="148" t="s">
        <v>361</v>
      </c>
      <c r="F614" s="75">
        <f>IFERROR(VLOOKUP(N614,'Order Summary'!$I:$AF,MATCH('Order Import'!D614,'Order Summary'!$I$13:$AF$13,0),FALSE),)</f>
        <v>0</v>
      </c>
      <c r="M614" s="102" t="str">
        <f>VLOOKUP(A614,'Order Summary'!$B:$E,4,FALSE)</f>
        <v>SILVER/NEON YELLOW/GREY</v>
      </c>
      <c r="N614" s="75" t="str">
        <f t="shared" si="16"/>
        <v>000553SILVER/NEON YELLOW/GREYV01</v>
      </c>
      <c r="O614" s="75" t="str">
        <f>VLOOKUP(A614,'Order Import'!A:C,3,FALSE)</f>
        <v>SLNWGY</v>
      </c>
    </row>
    <row r="615" spans="1:15">
      <c r="A615" s="171" t="s">
        <v>565</v>
      </c>
      <c r="B615" s="102" t="str">
        <f>VLOOKUP(A615,'Order Summary'!B:G,5,FALSE)</f>
        <v>Standard</v>
      </c>
      <c r="C615" s="102" t="s">
        <v>613</v>
      </c>
      <c r="D615" s="172" t="s">
        <v>455</v>
      </c>
      <c r="E615" s="148" t="s">
        <v>361</v>
      </c>
      <c r="F615" s="75">
        <f>IFERROR(VLOOKUP(N615,'Order Summary'!$I:$AF,MATCH('Order Import'!D615,'Order Summary'!$I$13:$AF$13,0),FALSE),)</f>
        <v>0</v>
      </c>
      <c r="M615" s="102" t="str">
        <f>VLOOKUP(A615,'Order Summary'!$B:$E,4,FALSE)</f>
        <v>SILVER/NEON YELLOW/GREY</v>
      </c>
      <c r="N615" s="75" t="str">
        <f t="shared" si="16"/>
        <v>000553SILVER/NEON YELLOW/GREYV01</v>
      </c>
      <c r="O615" s="75" t="str">
        <f>VLOOKUP(A615,'Order Import'!A:C,3,FALSE)</f>
        <v>SLNWGY</v>
      </c>
    </row>
    <row r="616" spans="1:15">
      <c r="A616" s="171" t="s">
        <v>565</v>
      </c>
      <c r="B616" s="102" t="str">
        <f>VLOOKUP(A616,'Order Summary'!B:G,5,FALSE)</f>
        <v>Standard</v>
      </c>
      <c r="C616" s="102" t="s">
        <v>613</v>
      </c>
      <c r="D616" s="172" t="s">
        <v>456</v>
      </c>
      <c r="E616" s="148" t="s">
        <v>361</v>
      </c>
      <c r="F616" s="75">
        <f>IFERROR(VLOOKUP(N616,'Order Summary'!$I:$AF,MATCH('Order Import'!D616,'Order Summary'!$I$13:$AF$13,0),FALSE),)</f>
        <v>0</v>
      </c>
      <c r="M616" s="102" t="str">
        <f>VLOOKUP(A616,'Order Summary'!$B:$E,4,FALSE)</f>
        <v>SILVER/NEON YELLOW/GREY</v>
      </c>
      <c r="N616" s="75" t="str">
        <f t="shared" si="16"/>
        <v>000553SILVER/NEON YELLOW/GREYV01</v>
      </c>
      <c r="O616" s="75" t="str">
        <f>VLOOKUP(A616,'Order Import'!A:C,3,FALSE)</f>
        <v>SLNWGY</v>
      </c>
    </row>
    <row r="617" spans="1:15">
      <c r="A617" s="171" t="s">
        <v>565</v>
      </c>
      <c r="B617" s="102" t="str">
        <f>VLOOKUP(A617,'Order Summary'!B:G,5,FALSE)</f>
        <v>Standard</v>
      </c>
      <c r="C617" s="102" t="s">
        <v>613</v>
      </c>
      <c r="D617" s="172" t="s">
        <v>457</v>
      </c>
      <c r="E617" s="148" t="s">
        <v>361</v>
      </c>
      <c r="F617" s="75">
        <f>IFERROR(VLOOKUP(N617,'Order Summary'!$I:$AF,MATCH('Order Import'!D617,'Order Summary'!$I$13:$AF$13,0),FALSE),)</f>
        <v>0</v>
      </c>
      <c r="M617" s="102" t="str">
        <f>VLOOKUP(A617,'Order Summary'!$B:$E,4,FALSE)</f>
        <v>SILVER/NEON YELLOW/GREY</v>
      </c>
      <c r="N617" s="75" t="str">
        <f t="shared" si="16"/>
        <v>000553SILVER/NEON YELLOW/GREYV01</v>
      </c>
      <c r="O617" s="75" t="str">
        <f>VLOOKUP(A617,'Order Import'!A:C,3,FALSE)</f>
        <v>SLNWGY</v>
      </c>
    </row>
    <row r="618" spans="1:15">
      <c r="A618" s="171" t="s">
        <v>565</v>
      </c>
      <c r="B618" s="102" t="str">
        <f>VLOOKUP(A618,'Order Summary'!B:G,5,FALSE)</f>
        <v>Standard</v>
      </c>
      <c r="C618" s="102" t="s">
        <v>613</v>
      </c>
      <c r="D618" s="172" t="s">
        <v>458</v>
      </c>
      <c r="E618" s="148" t="s">
        <v>361</v>
      </c>
      <c r="F618" s="75">
        <f>IFERROR(VLOOKUP(N618,'Order Summary'!$I:$AF,MATCH('Order Import'!D618,'Order Summary'!$I$13:$AF$13,0),FALSE),)</f>
        <v>0</v>
      </c>
      <c r="M618" s="102" t="str">
        <f>VLOOKUP(A618,'Order Summary'!$B:$E,4,FALSE)</f>
        <v>SILVER/NEON YELLOW/GREY</v>
      </c>
      <c r="N618" s="75" t="str">
        <f t="shared" si="16"/>
        <v>000553SILVER/NEON YELLOW/GREYV01</v>
      </c>
      <c r="O618" s="75" t="str">
        <f>VLOOKUP(A618,'Order Import'!A:C,3,FALSE)</f>
        <v>SLNWGY</v>
      </c>
    </row>
    <row r="619" spans="1:15">
      <c r="A619" s="171" t="s">
        <v>565</v>
      </c>
      <c r="B619" s="102" t="str">
        <f>VLOOKUP(A619,'Order Summary'!B:G,5,FALSE)</f>
        <v>Standard</v>
      </c>
      <c r="C619" s="102" t="s">
        <v>613</v>
      </c>
      <c r="D619" s="172" t="s">
        <v>459</v>
      </c>
      <c r="E619" s="148" t="s">
        <v>361</v>
      </c>
      <c r="F619" s="75">
        <f>IFERROR(VLOOKUP(N619,'Order Summary'!$I:$AF,MATCH('Order Import'!D619,'Order Summary'!$I$13:$AF$13,0),FALSE),)</f>
        <v>0</v>
      </c>
      <c r="M619" s="102" t="str">
        <f>VLOOKUP(A619,'Order Summary'!$B:$E,4,FALSE)</f>
        <v>SILVER/NEON YELLOW/GREY</v>
      </c>
      <c r="N619" s="75" t="str">
        <f t="shared" si="16"/>
        <v>000553SILVER/NEON YELLOW/GREYV01</v>
      </c>
      <c r="O619" s="75" t="str">
        <f>VLOOKUP(A619,'Order Import'!A:C,3,FALSE)</f>
        <v>SLNWGY</v>
      </c>
    </row>
    <row r="620" spans="1:15">
      <c r="A620" s="171" t="s">
        <v>565</v>
      </c>
      <c r="B620" s="102" t="str">
        <f>VLOOKUP(A620,'Order Summary'!B:G,5,FALSE)</f>
        <v>Standard</v>
      </c>
      <c r="C620" s="102" t="s">
        <v>613</v>
      </c>
      <c r="D620" s="172" t="s">
        <v>460</v>
      </c>
      <c r="E620" s="148" t="s">
        <v>361</v>
      </c>
      <c r="F620" s="75">
        <f>IFERROR(VLOOKUP(N620,'Order Summary'!$I:$AF,MATCH('Order Import'!D620,'Order Summary'!$I$13:$AF$13,0),FALSE),)</f>
        <v>0</v>
      </c>
      <c r="M620" s="102" t="str">
        <f>VLOOKUP(A620,'Order Summary'!$B:$E,4,FALSE)</f>
        <v>SILVER/NEON YELLOW/GREY</v>
      </c>
      <c r="N620" s="75" t="str">
        <f t="shared" si="16"/>
        <v>000553SILVER/NEON YELLOW/GREYV01</v>
      </c>
      <c r="O620" s="75" t="str">
        <f>VLOOKUP(A620,'Order Import'!A:C,3,FALSE)</f>
        <v>SLNWGY</v>
      </c>
    </row>
    <row r="621" spans="1:15">
      <c r="A621" s="171" t="s">
        <v>565</v>
      </c>
      <c r="B621" s="102" t="str">
        <f>VLOOKUP(A621,'Order Summary'!B:G,5,FALSE)</f>
        <v>Standard</v>
      </c>
      <c r="C621" s="102" t="s">
        <v>613</v>
      </c>
      <c r="D621" s="172" t="s">
        <v>461</v>
      </c>
      <c r="E621" s="148" t="s">
        <v>361</v>
      </c>
      <c r="F621" s="75">
        <f>IFERROR(VLOOKUP(N621,'Order Summary'!$I:$AF,MATCH('Order Import'!D621,'Order Summary'!$I$13:$AF$13,0),FALSE),)</f>
        <v>0</v>
      </c>
      <c r="M621" s="102" t="str">
        <f>VLOOKUP(A621,'Order Summary'!$B:$E,4,FALSE)</f>
        <v>SILVER/NEON YELLOW/GREY</v>
      </c>
      <c r="N621" s="75" t="str">
        <f t="shared" si="16"/>
        <v>000553SILVER/NEON YELLOW/GREYV01</v>
      </c>
      <c r="O621" s="75" t="str">
        <f>VLOOKUP(A621,'Order Import'!A:C,3,FALSE)</f>
        <v>SLNWGY</v>
      </c>
    </row>
    <row r="622" spans="1:15">
      <c r="A622" s="171" t="s">
        <v>566</v>
      </c>
      <c r="B622" s="102" t="str">
        <f>VLOOKUP(A622,'Order Summary'!B:G,5,FALSE)</f>
        <v>Standard</v>
      </c>
      <c r="C622" s="102" t="s">
        <v>597</v>
      </c>
      <c r="D622" s="172" t="s">
        <v>441</v>
      </c>
      <c r="E622" s="148" t="s">
        <v>361</v>
      </c>
      <c r="F622" s="75">
        <f>IFERROR(VLOOKUP(N622,'Order Summary'!$I:$AF,MATCH('Order Import'!D622,'Order Summary'!$I$13:$AF$13,0),FALSE),)</f>
        <v>0</v>
      </c>
      <c r="M622" s="102" t="str">
        <f>VLOOKUP(A622,'Order Summary'!$B:$E,4,FALSE)</f>
        <v>SILVER/TEAL/GREY</v>
      </c>
      <c r="N622" s="75" t="str">
        <f t="shared" si="16"/>
        <v>000554SILVER/TEAL/GREYV01</v>
      </c>
      <c r="O622" s="75" t="str">
        <f>VLOOKUP(A622,'Order Import'!A:C,3,FALSE)</f>
        <v>SLTLGY</v>
      </c>
    </row>
    <row r="623" spans="1:15">
      <c r="A623" s="171" t="s">
        <v>566</v>
      </c>
      <c r="B623" s="102" t="str">
        <f>VLOOKUP(A623,'Order Summary'!B:G,5,FALSE)</f>
        <v>Standard</v>
      </c>
      <c r="C623" s="102" t="s">
        <v>597</v>
      </c>
      <c r="D623" s="172" t="s">
        <v>442</v>
      </c>
      <c r="E623" s="148" t="s">
        <v>361</v>
      </c>
      <c r="F623" s="75">
        <f>IFERROR(VLOOKUP(N623,'Order Summary'!$I:$AF,MATCH('Order Import'!D623,'Order Summary'!$I$13:$AF$13,0),FALSE),)</f>
        <v>0</v>
      </c>
      <c r="M623" s="102" t="str">
        <f>VLOOKUP(A623,'Order Summary'!$B:$E,4,FALSE)</f>
        <v>SILVER/TEAL/GREY</v>
      </c>
      <c r="N623" s="75" t="str">
        <f t="shared" si="16"/>
        <v>000554SILVER/TEAL/GREYV01</v>
      </c>
      <c r="O623" s="75" t="str">
        <f>VLOOKUP(A623,'Order Import'!A:C,3,FALSE)</f>
        <v>SLTLGY</v>
      </c>
    </row>
    <row r="624" spans="1:15">
      <c r="A624" s="171" t="s">
        <v>566</v>
      </c>
      <c r="B624" s="102" t="str">
        <f>VLOOKUP(A624,'Order Summary'!B:G,5,FALSE)</f>
        <v>Standard</v>
      </c>
      <c r="C624" s="102" t="s">
        <v>597</v>
      </c>
      <c r="D624" s="172" t="s">
        <v>443</v>
      </c>
      <c r="E624" s="148" t="s">
        <v>361</v>
      </c>
      <c r="F624" s="75">
        <f>IFERROR(VLOOKUP(N624,'Order Summary'!$I:$AF,MATCH('Order Import'!D624,'Order Summary'!$I$13:$AF$13,0),FALSE),)</f>
        <v>0</v>
      </c>
      <c r="M624" s="102" t="str">
        <f>VLOOKUP(A624,'Order Summary'!$B:$E,4,FALSE)</f>
        <v>SILVER/TEAL/GREY</v>
      </c>
      <c r="N624" s="75" t="str">
        <f t="shared" si="16"/>
        <v>000554SILVER/TEAL/GREYV01</v>
      </c>
      <c r="O624" s="75" t="str">
        <f>VLOOKUP(A624,'Order Import'!A:C,3,FALSE)</f>
        <v>SLTLGY</v>
      </c>
    </row>
    <row r="625" spans="1:15">
      <c r="A625" s="171" t="s">
        <v>566</v>
      </c>
      <c r="B625" s="102" t="str">
        <f>VLOOKUP(A625,'Order Summary'!B:G,5,FALSE)</f>
        <v>Standard</v>
      </c>
      <c r="C625" s="102" t="s">
        <v>597</v>
      </c>
      <c r="D625" s="172" t="s">
        <v>444</v>
      </c>
      <c r="E625" s="148" t="s">
        <v>361</v>
      </c>
      <c r="F625" s="75">
        <f>IFERROR(VLOOKUP(N625,'Order Summary'!$I:$AF,MATCH('Order Import'!D625,'Order Summary'!$I$13:$AF$13,0),FALSE),)</f>
        <v>0</v>
      </c>
      <c r="M625" s="102" t="str">
        <f>VLOOKUP(A625,'Order Summary'!$B:$E,4,FALSE)</f>
        <v>SILVER/TEAL/GREY</v>
      </c>
      <c r="N625" s="75" t="str">
        <f t="shared" si="16"/>
        <v>000554SILVER/TEAL/GREYV01</v>
      </c>
      <c r="O625" s="75" t="str">
        <f>VLOOKUP(A625,'Order Import'!A:C,3,FALSE)</f>
        <v>SLTLGY</v>
      </c>
    </row>
    <row r="626" spans="1:15">
      <c r="A626" s="171" t="s">
        <v>566</v>
      </c>
      <c r="B626" s="102" t="str">
        <f>VLOOKUP(A626,'Order Summary'!B:G,5,FALSE)</f>
        <v>Standard</v>
      </c>
      <c r="C626" s="102" t="s">
        <v>597</v>
      </c>
      <c r="D626" s="172" t="s">
        <v>445</v>
      </c>
      <c r="E626" s="148" t="s">
        <v>361</v>
      </c>
      <c r="F626" s="75">
        <f>IFERROR(VLOOKUP(N626,'Order Summary'!$I:$AF,MATCH('Order Import'!D626,'Order Summary'!$I$13:$AF$13,0),FALSE),)</f>
        <v>0</v>
      </c>
      <c r="M626" s="102" t="str">
        <f>VLOOKUP(A626,'Order Summary'!$B:$E,4,FALSE)</f>
        <v>SILVER/TEAL/GREY</v>
      </c>
      <c r="N626" s="75" t="str">
        <f t="shared" si="16"/>
        <v>000554SILVER/TEAL/GREYV01</v>
      </c>
      <c r="O626" s="75" t="str">
        <f>VLOOKUP(A626,'Order Import'!A:C,3,FALSE)</f>
        <v>SLTLGY</v>
      </c>
    </row>
    <row r="627" spans="1:15">
      <c r="A627" s="171" t="s">
        <v>566</v>
      </c>
      <c r="B627" s="102" t="str">
        <f>VLOOKUP(A627,'Order Summary'!B:G,5,FALSE)</f>
        <v>Standard</v>
      </c>
      <c r="C627" s="102" t="s">
        <v>597</v>
      </c>
      <c r="D627" s="172" t="s">
        <v>446</v>
      </c>
      <c r="E627" s="148" t="s">
        <v>361</v>
      </c>
      <c r="F627" s="75">
        <f>IFERROR(VLOOKUP(N627,'Order Summary'!$I:$AF,MATCH('Order Import'!D627,'Order Summary'!$I$13:$AF$13,0),FALSE),)</f>
        <v>0</v>
      </c>
      <c r="M627" s="102" t="str">
        <f>VLOOKUP(A627,'Order Summary'!$B:$E,4,FALSE)</f>
        <v>SILVER/TEAL/GREY</v>
      </c>
      <c r="N627" s="75" t="str">
        <f t="shared" si="16"/>
        <v>000554SILVER/TEAL/GREYV01</v>
      </c>
      <c r="O627" s="75" t="str">
        <f>VLOOKUP(A627,'Order Import'!A:C,3,FALSE)</f>
        <v>SLTLGY</v>
      </c>
    </row>
    <row r="628" spans="1:15">
      <c r="A628" s="171" t="s">
        <v>566</v>
      </c>
      <c r="B628" s="102" t="str">
        <f>VLOOKUP(A628,'Order Summary'!B:G,5,FALSE)</f>
        <v>Standard</v>
      </c>
      <c r="C628" s="102" t="s">
        <v>597</v>
      </c>
      <c r="D628" s="172" t="s">
        <v>447</v>
      </c>
      <c r="E628" s="148" t="s">
        <v>361</v>
      </c>
      <c r="F628" s="75">
        <f>IFERROR(VLOOKUP(N628,'Order Summary'!$I:$AF,MATCH('Order Import'!D628,'Order Summary'!$I$13:$AF$13,0),FALSE),)</f>
        <v>0</v>
      </c>
      <c r="M628" s="102" t="str">
        <f>VLOOKUP(A628,'Order Summary'!$B:$E,4,FALSE)</f>
        <v>SILVER/TEAL/GREY</v>
      </c>
      <c r="N628" s="75" t="str">
        <f t="shared" si="16"/>
        <v>000554SILVER/TEAL/GREYV01</v>
      </c>
      <c r="O628" s="75" t="str">
        <f>VLOOKUP(A628,'Order Import'!A:C,3,FALSE)</f>
        <v>SLTLGY</v>
      </c>
    </row>
    <row r="629" spans="1:15">
      <c r="A629" s="171" t="s">
        <v>566</v>
      </c>
      <c r="B629" s="102" t="str">
        <f>VLOOKUP(A629,'Order Summary'!B:G,5,FALSE)</f>
        <v>Standard</v>
      </c>
      <c r="C629" s="102" t="s">
        <v>597</v>
      </c>
      <c r="D629" s="172" t="s">
        <v>448</v>
      </c>
      <c r="E629" s="148" t="s">
        <v>361</v>
      </c>
      <c r="F629" s="75">
        <f>IFERROR(VLOOKUP(N629,'Order Summary'!$I:$AF,MATCH('Order Import'!D629,'Order Summary'!$I$13:$AF$13,0),FALSE),)</f>
        <v>0</v>
      </c>
      <c r="M629" s="102" t="str">
        <f>VLOOKUP(A629,'Order Summary'!$B:$E,4,FALSE)</f>
        <v>SILVER/TEAL/GREY</v>
      </c>
      <c r="N629" s="75" t="str">
        <f t="shared" si="16"/>
        <v>000554SILVER/TEAL/GREYV01</v>
      </c>
      <c r="O629" s="75" t="str">
        <f>VLOOKUP(A629,'Order Import'!A:C,3,FALSE)</f>
        <v>SLTLGY</v>
      </c>
    </row>
    <row r="630" spans="1:15">
      <c r="A630" s="171" t="s">
        <v>566</v>
      </c>
      <c r="B630" s="102" t="str">
        <f>VLOOKUP(A630,'Order Summary'!B:G,5,FALSE)</f>
        <v>Standard</v>
      </c>
      <c r="C630" s="102" t="s">
        <v>597</v>
      </c>
      <c r="D630" s="172" t="s">
        <v>449</v>
      </c>
      <c r="E630" s="148" t="s">
        <v>361</v>
      </c>
      <c r="F630" s="75">
        <f>IFERROR(VLOOKUP(N630,'Order Summary'!$I:$AF,MATCH('Order Import'!D630,'Order Summary'!$I$13:$AF$13,0),FALSE),)</f>
        <v>0</v>
      </c>
      <c r="M630" s="102" t="str">
        <f>VLOOKUP(A630,'Order Summary'!$B:$E,4,FALSE)</f>
        <v>SILVER/TEAL/GREY</v>
      </c>
      <c r="N630" s="75" t="str">
        <f t="shared" si="16"/>
        <v>000554SILVER/TEAL/GREYV01</v>
      </c>
      <c r="O630" s="75" t="str">
        <f>VLOOKUP(A630,'Order Import'!A:C,3,FALSE)</f>
        <v>SLTLGY</v>
      </c>
    </row>
    <row r="631" spans="1:15">
      <c r="A631" s="171" t="s">
        <v>566</v>
      </c>
      <c r="B631" s="102" t="str">
        <f>VLOOKUP(A631,'Order Summary'!B:G,5,FALSE)</f>
        <v>Standard</v>
      </c>
      <c r="C631" s="102" t="s">
        <v>597</v>
      </c>
      <c r="D631" s="172" t="s">
        <v>450</v>
      </c>
      <c r="E631" s="148" t="s">
        <v>361</v>
      </c>
      <c r="F631" s="75">
        <f>IFERROR(VLOOKUP(N631,'Order Summary'!$I:$AF,MATCH('Order Import'!D631,'Order Summary'!$I$13:$AF$13,0),FALSE),)</f>
        <v>0</v>
      </c>
      <c r="M631" s="102" t="str">
        <f>VLOOKUP(A631,'Order Summary'!$B:$E,4,FALSE)</f>
        <v>SILVER/TEAL/GREY</v>
      </c>
      <c r="N631" s="75" t="str">
        <f t="shared" si="16"/>
        <v>000554SILVER/TEAL/GREYV01</v>
      </c>
      <c r="O631" s="75" t="str">
        <f>VLOOKUP(A631,'Order Import'!A:C,3,FALSE)</f>
        <v>SLTLGY</v>
      </c>
    </row>
    <row r="632" spans="1:15">
      <c r="A632" s="171" t="s">
        <v>566</v>
      </c>
      <c r="B632" s="102" t="str">
        <f>VLOOKUP(A632,'Order Summary'!B:G,5,FALSE)</f>
        <v>Standard</v>
      </c>
      <c r="C632" s="102" t="s">
        <v>597</v>
      </c>
      <c r="D632" s="172" t="s">
        <v>451</v>
      </c>
      <c r="E632" s="148" t="s">
        <v>361</v>
      </c>
      <c r="F632" s="75">
        <f>IFERROR(VLOOKUP(N632,'Order Summary'!$I:$AF,MATCH('Order Import'!D632,'Order Summary'!$I$13:$AF$13,0),FALSE),)</f>
        <v>0</v>
      </c>
      <c r="M632" s="102" t="str">
        <f>VLOOKUP(A632,'Order Summary'!$B:$E,4,FALSE)</f>
        <v>SILVER/TEAL/GREY</v>
      </c>
      <c r="N632" s="75" t="str">
        <f t="shared" si="16"/>
        <v>000554SILVER/TEAL/GREYV01</v>
      </c>
      <c r="O632" s="75" t="str">
        <f>VLOOKUP(A632,'Order Import'!A:C,3,FALSE)</f>
        <v>SLTLGY</v>
      </c>
    </row>
    <row r="633" spans="1:15">
      <c r="A633" s="171" t="s">
        <v>566</v>
      </c>
      <c r="B633" s="102" t="str">
        <f>VLOOKUP(A633,'Order Summary'!B:G,5,FALSE)</f>
        <v>Standard</v>
      </c>
      <c r="C633" s="102" t="s">
        <v>597</v>
      </c>
      <c r="D633" s="172" t="s">
        <v>452</v>
      </c>
      <c r="E633" s="148" t="s">
        <v>361</v>
      </c>
      <c r="F633" s="75">
        <f>IFERROR(VLOOKUP(N633,'Order Summary'!$I:$AF,MATCH('Order Import'!D633,'Order Summary'!$I$13:$AF$13,0),FALSE),)</f>
        <v>0</v>
      </c>
      <c r="M633" s="102" t="str">
        <f>VLOOKUP(A633,'Order Summary'!$B:$E,4,FALSE)</f>
        <v>SILVER/TEAL/GREY</v>
      </c>
      <c r="N633" s="75" t="str">
        <f t="shared" si="16"/>
        <v>000554SILVER/TEAL/GREYV01</v>
      </c>
      <c r="O633" s="75" t="str">
        <f>VLOOKUP(A633,'Order Import'!A:C,3,FALSE)</f>
        <v>SLTLGY</v>
      </c>
    </row>
    <row r="634" spans="1:15">
      <c r="A634" s="171" t="s">
        <v>566</v>
      </c>
      <c r="B634" s="102" t="str">
        <f>VLOOKUP(A634,'Order Summary'!B:G,5,FALSE)</f>
        <v>Standard</v>
      </c>
      <c r="C634" s="102" t="s">
        <v>597</v>
      </c>
      <c r="D634" s="172" t="s">
        <v>453</v>
      </c>
      <c r="E634" s="148" t="s">
        <v>361</v>
      </c>
      <c r="F634" s="75">
        <f>IFERROR(VLOOKUP(N634,'Order Summary'!$I:$AF,MATCH('Order Import'!D634,'Order Summary'!$I$13:$AF$13,0),FALSE),)</f>
        <v>0</v>
      </c>
      <c r="M634" s="102" t="str">
        <f>VLOOKUP(A634,'Order Summary'!$B:$E,4,FALSE)</f>
        <v>SILVER/TEAL/GREY</v>
      </c>
      <c r="N634" s="75" t="str">
        <f t="shared" si="16"/>
        <v>000554SILVER/TEAL/GREYV01</v>
      </c>
      <c r="O634" s="75" t="str">
        <f>VLOOKUP(A634,'Order Import'!A:C,3,FALSE)</f>
        <v>SLTLGY</v>
      </c>
    </row>
    <row r="635" spans="1:15">
      <c r="A635" s="171" t="s">
        <v>378</v>
      </c>
      <c r="B635" s="102" t="str">
        <f>VLOOKUP(A635,'Order Summary'!B:G,5,FALSE)</f>
        <v>Standard</v>
      </c>
      <c r="C635" s="102" t="s">
        <v>639</v>
      </c>
      <c r="D635" s="172" t="s">
        <v>447</v>
      </c>
      <c r="E635" s="148" t="s">
        <v>361</v>
      </c>
      <c r="F635" s="75">
        <f>IFERROR(VLOOKUP(N635,'Order Summary'!$I:$AF,MATCH('Order Import'!D635,'Order Summary'!$I$13:$AF$13,0),FALSE),)</f>
        <v>0</v>
      </c>
      <c r="M635" s="102" t="str">
        <f>VLOOKUP(A635,'Order Summary'!$B:$E,4,FALSE)</f>
        <v>BLUE/NAVY/GREY/LIME</v>
      </c>
      <c r="N635" s="75" t="str">
        <f t="shared" si="16"/>
        <v>000119BLUE/NAVY/GREY/LIMEV01</v>
      </c>
      <c r="O635" s="75" t="str">
        <f>VLOOKUP(A635,'Order Import'!A:C,3,FALSE)</f>
        <v>BLNYGYLM</v>
      </c>
    </row>
    <row r="636" spans="1:15">
      <c r="A636" s="171" t="s">
        <v>378</v>
      </c>
      <c r="B636" s="102" t="str">
        <f>VLOOKUP(A636,'Order Summary'!B:G,5,FALSE)</f>
        <v>Standard</v>
      </c>
      <c r="C636" s="102" t="s">
        <v>639</v>
      </c>
      <c r="D636" s="172" t="s">
        <v>448</v>
      </c>
      <c r="E636" s="148" t="s">
        <v>361</v>
      </c>
      <c r="F636" s="75">
        <f>IFERROR(VLOOKUP(N636,'Order Summary'!$I:$AF,MATCH('Order Import'!D636,'Order Summary'!$I$13:$AF$13,0),FALSE),)</f>
        <v>0</v>
      </c>
      <c r="M636" s="102" t="str">
        <f>VLOOKUP(A636,'Order Summary'!$B:$E,4,FALSE)</f>
        <v>BLUE/NAVY/GREY/LIME</v>
      </c>
      <c r="N636" s="75" t="str">
        <f t="shared" si="16"/>
        <v>000119BLUE/NAVY/GREY/LIMEV01</v>
      </c>
      <c r="O636" s="75" t="str">
        <f>VLOOKUP(A636,'Order Import'!A:C,3,FALSE)</f>
        <v>BLNYGYLM</v>
      </c>
    </row>
    <row r="637" spans="1:15">
      <c r="A637" s="171" t="s">
        <v>378</v>
      </c>
      <c r="B637" s="102" t="str">
        <f>VLOOKUP(A637,'Order Summary'!B:G,5,FALSE)</f>
        <v>Standard</v>
      </c>
      <c r="C637" s="102" t="s">
        <v>639</v>
      </c>
      <c r="D637" s="172" t="s">
        <v>449</v>
      </c>
      <c r="E637" s="148" t="s">
        <v>361</v>
      </c>
      <c r="F637" s="75">
        <f>IFERROR(VLOOKUP(N637,'Order Summary'!$I:$AF,MATCH('Order Import'!D637,'Order Summary'!$I$13:$AF$13,0),FALSE),)</f>
        <v>0</v>
      </c>
      <c r="M637" s="102" t="str">
        <f>VLOOKUP(A637,'Order Summary'!$B:$E,4,FALSE)</f>
        <v>BLUE/NAVY/GREY/LIME</v>
      </c>
      <c r="N637" s="75" t="str">
        <f t="shared" ref="N637:N674" si="17">CONCATENATE(A637,M637,E637)</f>
        <v>000119BLUE/NAVY/GREY/LIMEV01</v>
      </c>
      <c r="O637" s="75" t="str">
        <f>VLOOKUP(A637,'Order Import'!A:C,3,FALSE)</f>
        <v>BLNYGYLM</v>
      </c>
    </row>
    <row r="638" spans="1:15">
      <c r="A638" s="171" t="s">
        <v>378</v>
      </c>
      <c r="B638" s="102" t="str">
        <f>VLOOKUP(A638,'Order Summary'!B:G,5,FALSE)</f>
        <v>Standard</v>
      </c>
      <c r="C638" s="102" t="s">
        <v>639</v>
      </c>
      <c r="D638" s="172" t="s">
        <v>450</v>
      </c>
      <c r="E638" s="148" t="s">
        <v>361</v>
      </c>
      <c r="F638" s="75">
        <f>IFERROR(VLOOKUP(N638,'Order Summary'!$I:$AF,MATCH('Order Import'!D638,'Order Summary'!$I$13:$AF$13,0),FALSE),)</f>
        <v>0</v>
      </c>
      <c r="M638" s="102" t="str">
        <f>VLOOKUP(A638,'Order Summary'!$B:$E,4,FALSE)</f>
        <v>BLUE/NAVY/GREY/LIME</v>
      </c>
      <c r="N638" s="75" t="str">
        <f t="shared" si="17"/>
        <v>000119BLUE/NAVY/GREY/LIMEV01</v>
      </c>
      <c r="O638" s="75" t="str">
        <f>VLOOKUP(A638,'Order Import'!A:C,3,FALSE)</f>
        <v>BLNYGYLM</v>
      </c>
    </row>
    <row r="639" spans="1:15">
      <c r="A639" s="171" t="s">
        <v>378</v>
      </c>
      <c r="B639" s="102" t="str">
        <f>VLOOKUP(A639,'Order Summary'!B:G,5,FALSE)</f>
        <v>Standard</v>
      </c>
      <c r="C639" s="102" t="s">
        <v>639</v>
      </c>
      <c r="D639" s="172" t="s">
        <v>451</v>
      </c>
      <c r="E639" s="148" t="s">
        <v>361</v>
      </c>
      <c r="F639" s="75">
        <f>IFERROR(VLOOKUP(N639,'Order Summary'!$I:$AF,MATCH('Order Import'!D639,'Order Summary'!$I$13:$AF$13,0),FALSE),)</f>
        <v>0</v>
      </c>
      <c r="M639" s="102" t="str">
        <f>VLOOKUP(A639,'Order Summary'!$B:$E,4,FALSE)</f>
        <v>BLUE/NAVY/GREY/LIME</v>
      </c>
      <c r="N639" s="75" t="str">
        <f t="shared" si="17"/>
        <v>000119BLUE/NAVY/GREY/LIMEV01</v>
      </c>
      <c r="O639" s="75" t="str">
        <f>VLOOKUP(A639,'Order Import'!A:C,3,FALSE)</f>
        <v>BLNYGYLM</v>
      </c>
    </row>
    <row r="640" spans="1:15">
      <c r="A640" s="171" t="s">
        <v>378</v>
      </c>
      <c r="B640" s="102" t="str">
        <f>VLOOKUP(A640,'Order Summary'!B:G,5,FALSE)</f>
        <v>Standard</v>
      </c>
      <c r="C640" s="102" t="s">
        <v>639</v>
      </c>
      <c r="D640" s="172" t="s">
        <v>452</v>
      </c>
      <c r="E640" s="148" t="s">
        <v>361</v>
      </c>
      <c r="F640" s="75">
        <f>IFERROR(VLOOKUP(N640,'Order Summary'!$I:$AF,MATCH('Order Import'!D640,'Order Summary'!$I$13:$AF$13,0),FALSE),)</f>
        <v>0</v>
      </c>
      <c r="M640" s="102" t="str">
        <f>VLOOKUP(A640,'Order Summary'!$B:$E,4,FALSE)</f>
        <v>BLUE/NAVY/GREY/LIME</v>
      </c>
      <c r="N640" s="75" t="str">
        <f t="shared" si="17"/>
        <v>000119BLUE/NAVY/GREY/LIMEV01</v>
      </c>
      <c r="O640" s="75" t="str">
        <f>VLOOKUP(A640,'Order Import'!A:C,3,FALSE)</f>
        <v>BLNYGYLM</v>
      </c>
    </row>
    <row r="641" spans="1:15">
      <c r="A641" s="171" t="s">
        <v>378</v>
      </c>
      <c r="B641" s="102" t="str">
        <f>VLOOKUP(A641,'Order Summary'!B:G,5,FALSE)</f>
        <v>Standard</v>
      </c>
      <c r="C641" s="102" t="s">
        <v>639</v>
      </c>
      <c r="D641" s="172" t="s">
        <v>453</v>
      </c>
      <c r="E641" s="148" t="s">
        <v>361</v>
      </c>
      <c r="F641" s="75">
        <f>IFERROR(VLOOKUP(N641,'Order Summary'!$I:$AF,MATCH('Order Import'!D641,'Order Summary'!$I$13:$AF$13,0),FALSE),)</f>
        <v>0</v>
      </c>
      <c r="M641" s="102" t="str">
        <f>VLOOKUP(A641,'Order Summary'!$B:$E,4,FALSE)</f>
        <v>BLUE/NAVY/GREY/LIME</v>
      </c>
      <c r="N641" s="75" t="str">
        <f t="shared" si="17"/>
        <v>000119BLUE/NAVY/GREY/LIMEV01</v>
      </c>
      <c r="O641" s="75" t="str">
        <f>VLOOKUP(A641,'Order Import'!A:C,3,FALSE)</f>
        <v>BLNYGYLM</v>
      </c>
    </row>
    <row r="642" spans="1:15">
      <c r="A642" s="171" t="s">
        <v>378</v>
      </c>
      <c r="B642" s="102" t="str">
        <f>VLOOKUP(A642,'Order Summary'!B:G,5,FALSE)</f>
        <v>Standard</v>
      </c>
      <c r="C642" s="102" t="s">
        <v>639</v>
      </c>
      <c r="D642" s="172" t="s">
        <v>454</v>
      </c>
      <c r="E642" s="148" t="s">
        <v>361</v>
      </c>
      <c r="F642" s="75">
        <f>IFERROR(VLOOKUP(N642,'Order Summary'!$I:$AF,MATCH('Order Import'!D642,'Order Summary'!$I$13:$AF$13,0),FALSE),)</f>
        <v>0</v>
      </c>
      <c r="M642" s="102" t="str">
        <f>VLOOKUP(A642,'Order Summary'!$B:$E,4,FALSE)</f>
        <v>BLUE/NAVY/GREY/LIME</v>
      </c>
      <c r="N642" s="75" t="str">
        <f t="shared" si="17"/>
        <v>000119BLUE/NAVY/GREY/LIMEV01</v>
      </c>
      <c r="O642" s="75" t="str">
        <f>VLOOKUP(A642,'Order Import'!A:C,3,FALSE)</f>
        <v>BLNYGYLM</v>
      </c>
    </row>
    <row r="643" spans="1:15">
      <c r="A643" s="171" t="s">
        <v>378</v>
      </c>
      <c r="B643" s="102" t="str">
        <f>VLOOKUP(A643,'Order Summary'!B:G,5,FALSE)</f>
        <v>Standard</v>
      </c>
      <c r="C643" s="102" t="s">
        <v>639</v>
      </c>
      <c r="D643" s="172" t="s">
        <v>455</v>
      </c>
      <c r="E643" s="148" t="s">
        <v>361</v>
      </c>
      <c r="F643" s="75">
        <f>IFERROR(VLOOKUP(N643,'Order Summary'!$I:$AF,MATCH('Order Import'!D643,'Order Summary'!$I$13:$AF$13,0),FALSE),)</f>
        <v>0</v>
      </c>
      <c r="M643" s="102" t="str">
        <f>VLOOKUP(A643,'Order Summary'!$B:$E,4,FALSE)</f>
        <v>BLUE/NAVY/GREY/LIME</v>
      </c>
      <c r="N643" s="75" t="str">
        <f t="shared" si="17"/>
        <v>000119BLUE/NAVY/GREY/LIMEV01</v>
      </c>
      <c r="O643" s="75" t="str">
        <f>VLOOKUP(A643,'Order Import'!A:C,3,FALSE)</f>
        <v>BLNYGYLM</v>
      </c>
    </row>
    <row r="644" spans="1:15">
      <c r="A644" s="171" t="s">
        <v>378</v>
      </c>
      <c r="B644" s="102" t="str">
        <f>VLOOKUP(A644,'Order Summary'!B:G,5,FALSE)</f>
        <v>Standard</v>
      </c>
      <c r="C644" s="102" t="s">
        <v>639</v>
      </c>
      <c r="D644" s="172" t="s">
        <v>456</v>
      </c>
      <c r="E644" s="148" t="s">
        <v>361</v>
      </c>
      <c r="F644" s="75">
        <f>IFERROR(VLOOKUP(N644,'Order Summary'!$I:$AF,MATCH('Order Import'!D644,'Order Summary'!$I$13:$AF$13,0),FALSE),)</f>
        <v>0</v>
      </c>
      <c r="M644" s="102" t="str">
        <f>VLOOKUP(A644,'Order Summary'!$B:$E,4,FALSE)</f>
        <v>BLUE/NAVY/GREY/LIME</v>
      </c>
      <c r="N644" s="75" t="str">
        <f t="shared" si="17"/>
        <v>000119BLUE/NAVY/GREY/LIMEV01</v>
      </c>
      <c r="O644" s="75" t="str">
        <f>VLOOKUP(A644,'Order Import'!A:C,3,FALSE)</f>
        <v>BLNYGYLM</v>
      </c>
    </row>
    <row r="645" spans="1:15">
      <c r="A645" s="171" t="s">
        <v>378</v>
      </c>
      <c r="B645" s="102" t="str">
        <f>VLOOKUP(A645,'Order Summary'!B:G,5,FALSE)</f>
        <v>Standard</v>
      </c>
      <c r="C645" s="102" t="s">
        <v>639</v>
      </c>
      <c r="D645" s="172" t="s">
        <v>457</v>
      </c>
      <c r="E645" s="148" t="s">
        <v>361</v>
      </c>
      <c r="F645" s="75">
        <f>IFERROR(VLOOKUP(N645,'Order Summary'!$I:$AF,MATCH('Order Import'!D645,'Order Summary'!$I$13:$AF$13,0),FALSE),)</f>
        <v>0</v>
      </c>
      <c r="M645" s="102" t="str">
        <f>VLOOKUP(A645,'Order Summary'!$B:$E,4,FALSE)</f>
        <v>BLUE/NAVY/GREY/LIME</v>
      </c>
      <c r="N645" s="75" t="str">
        <f t="shared" si="17"/>
        <v>000119BLUE/NAVY/GREY/LIMEV01</v>
      </c>
      <c r="O645" s="75" t="str">
        <f>VLOOKUP(A645,'Order Import'!A:C,3,FALSE)</f>
        <v>BLNYGYLM</v>
      </c>
    </row>
    <row r="646" spans="1:15">
      <c r="A646" s="171" t="s">
        <v>378</v>
      </c>
      <c r="B646" s="102" t="str">
        <f>VLOOKUP(A646,'Order Summary'!B:G,5,FALSE)</f>
        <v>Standard</v>
      </c>
      <c r="C646" s="102" t="s">
        <v>639</v>
      </c>
      <c r="D646" s="172" t="s">
        <v>458</v>
      </c>
      <c r="E646" s="148" t="s">
        <v>361</v>
      </c>
      <c r="F646" s="75">
        <f>IFERROR(VLOOKUP(N646,'Order Summary'!$I:$AF,MATCH('Order Import'!D646,'Order Summary'!$I$13:$AF$13,0),FALSE),)</f>
        <v>0</v>
      </c>
      <c r="M646" s="102" t="str">
        <f>VLOOKUP(A646,'Order Summary'!$B:$E,4,FALSE)</f>
        <v>BLUE/NAVY/GREY/LIME</v>
      </c>
      <c r="N646" s="75" t="str">
        <f t="shared" si="17"/>
        <v>000119BLUE/NAVY/GREY/LIMEV01</v>
      </c>
      <c r="O646" s="75" t="str">
        <f>VLOOKUP(A646,'Order Import'!A:C,3,FALSE)</f>
        <v>BLNYGYLM</v>
      </c>
    </row>
    <row r="647" spans="1:15">
      <c r="A647" s="171" t="s">
        <v>378</v>
      </c>
      <c r="B647" s="102" t="str">
        <f>VLOOKUP(A647,'Order Summary'!B:G,5,FALSE)</f>
        <v>Standard</v>
      </c>
      <c r="C647" s="102" t="s">
        <v>639</v>
      </c>
      <c r="D647" s="172" t="s">
        <v>459</v>
      </c>
      <c r="E647" s="148" t="s">
        <v>361</v>
      </c>
      <c r="F647" s="75">
        <f>IFERROR(VLOOKUP(N647,'Order Summary'!$I:$AF,MATCH('Order Import'!D647,'Order Summary'!$I$13:$AF$13,0),FALSE),)</f>
        <v>0</v>
      </c>
      <c r="M647" s="102" t="str">
        <f>VLOOKUP(A647,'Order Summary'!$B:$E,4,FALSE)</f>
        <v>BLUE/NAVY/GREY/LIME</v>
      </c>
      <c r="N647" s="75" t="str">
        <f t="shared" si="17"/>
        <v>000119BLUE/NAVY/GREY/LIMEV01</v>
      </c>
      <c r="O647" s="75" t="str">
        <f>VLOOKUP(A647,'Order Import'!A:C,3,FALSE)</f>
        <v>BLNYGYLM</v>
      </c>
    </row>
    <row r="648" spans="1:15">
      <c r="A648" s="171" t="s">
        <v>378</v>
      </c>
      <c r="B648" s="102" t="str">
        <f>VLOOKUP(A648,'Order Summary'!B:G,5,FALSE)</f>
        <v>Standard</v>
      </c>
      <c r="C648" s="102" t="s">
        <v>639</v>
      </c>
      <c r="D648" s="172" t="s">
        <v>460</v>
      </c>
      <c r="E648" s="148" t="s">
        <v>361</v>
      </c>
      <c r="F648" s="75">
        <f>IFERROR(VLOOKUP(N648,'Order Summary'!$I:$AF,MATCH('Order Import'!D648,'Order Summary'!$I$13:$AF$13,0),FALSE),)</f>
        <v>0</v>
      </c>
      <c r="M648" s="102" t="str">
        <f>VLOOKUP(A648,'Order Summary'!$B:$E,4,FALSE)</f>
        <v>BLUE/NAVY/GREY/LIME</v>
      </c>
      <c r="N648" s="75" t="str">
        <f t="shared" si="17"/>
        <v>000119BLUE/NAVY/GREY/LIMEV01</v>
      </c>
      <c r="O648" s="75" t="str">
        <f>VLOOKUP(A648,'Order Import'!A:C,3,FALSE)</f>
        <v>BLNYGYLM</v>
      </c>
    </row>
    <row r="649" spans="1:15">
      <c r="A649" s="171" t="s">
        <v>378</v>
      </c>
      <c r="B649" s="102" t="str">
        <f>VLOOKUP(A649,'Order Summary'!B:G,5,FALSE)</f>
        <v>Standard</v>
      </c>
      <c r="C649" s="102" t="s">
        <v>639</v>
      </c>
      <c r="D649" s="172" t="s">
        <v>461</v>
      </c>
      <c r="E649" s="148" t="s">
        <v>361</v>
      </c>
      <c r="F649" s="75">
        <f>IFERROR(VLOOKUP(N649,'Order Summary'!$I:$AF,MATCH('Order Import'!D649,'Order Summary'!$I$13:$AF$13,0),FALSE),)</f>
        <v>0</v>
      </c>
      <c r="M649" s="102" t="str">
        <f>VLOOKUP(A649,'Order Summary'!$B:$E,4,FALSE)</f>
        <v>BLUE/NAVY/GREY/LIME</v>
      </c>
      <c r="N649" s="75" t="str">
        <f t="shared" si="17"/>
        <v>000119BLUE/NAVY/GREY/LIMEV01</v>
      </c>
      <c r="O649" s="75" t="str">
        <f>VLOOKUP(A649,'Order Import'!A:C,3,FALSE)</f>
        <v>BLNYGYLM</v>
      </c>
    </row>
    <row r="650" spans="1:15">
      <c r="A650" s="171" t="s">
        <v>379</v>
      </c>
      <c r="B650" s="102" t="str">
        <f>VLOOKUP(A650,'Order Summary'!B:G,5,FALSE)</f>
        <v>Standard</v>
      </c>
      <c r="C650" s="102" t="s">
        <v>640</v>
      </c>
      <c r="D650" s="172" t="s">
        <v>441</v>
      </c>
      <c r="E650" s="148" t="s">
        <v>361</v>
      </c>
      <c r="F650" s="75">
        <f>IFERROR(VLOOKUP(N650,'Order Summary'!$I:$AF,MATCH('Order Import'!D650,'Order Summary'!$I$13:$AF$13,0),FALSE),)</f>
        <v>0</v>
      </c>
      <c r="M650" s="102" t="str">
        <f>VLOOKUP(A650,'Order Summary'!$B:$E,4,FALSE)</f>
        <v>GREY/NAVY/PINK/BLUE</v>
      </c>
      <c r="N650" s="75" t="str">
        <f t="shared" si="17"/>
        <v>000120GREY/NAVY/PINK/BLUEV01</v>
      </c>
      <c r="O650" s="75" t="str">
        <f>VLOOKUP(A650,'Order Import'!A:C,3,FALSE)</f>
        <v>GYNYPKBL</v>
      </c>
    </row>
    <row r="651" spans="1:15">
      <c r="A651" s="171" t="s">
        <v>379</v>
      </c>
      <c r="B651" s="102" t="str">
        <f>VLOOKUP(A651,'Order Summary'!B:G,5,FALSE)</f>
        <v>Standard</v>
      </c>
      <c r="C651" s="102" t="s">
        <v>640</v>
      </c>
      <c r="D651" s="172" t="s">
        <v>442</v>
      </c>
      <c r="E651" s="148" t="s">
        <v>361</v>
      </c>
      <c r="F651" s="75">
        <f>IFERROR(VLOOKUP(N651,'Order Summary'!$I:$AF,MATCH('Order Import'!D651,'Order Summary'!$I$13:$AF$13,0),FALSE),)</f>
        <v>0</v>
      </c>
      <c r="M651" s="102" t="str">
        <f>VLOOKUP(A651,'Order Summary'!$B:$E,4,FALSE)</f>
        <v>GREY/NAVY/PINK/BLUE</v>
      </c>
      <c r="N651" s="75" t="str">
        <f t="shared" si="17"/>
        <v>000120GREY/NAVY/PINK/BLUEV01</v>
      </c>
      <c r="O651" s="75" t="str">
        <f>VLOOKUP(A651,'Order Import'!A:C,3,FALSE)</f>
        <v>GYNYPKBL</v>
      </c>
    </row>
    <row r="652" spans="1:15">
      <c r="A652" s="171" t="s">
        <v>379</v>
      </c>
      <c r="B652" s="102" t="str">
        <f>VLOOKUP(A652,'Order Summary'!B:G,5,FALSE)</f>
        <v>Standard</v>
      </c>
      <c r="C652" s="102" t="s">
        <v>640</v>
      </c>
      <c r="D652" s="172" t="s">
        <v>443</v>
      </c>
      <c r="E652" s="148" t="s">
        <v>361</v>
      </c>
      <c r="F652" s="75">
        <f>IFERROR(VLOOKUP(N652,'Order Summary'!$I:$AF,MATCH('Order Import'!D652,'Order Summary'!$I$13:$AF$13,0),FALSE),)</f>
        <v>0</v>
      </c>
      <c r="M652" s="102" t="str">
        <f>VLOOKUP(A652,'Order Summary'!$B:$E,4,FALSE)</f>
        <v>GREY/NAVY/PINK/BLUE</v>
      </c>
      <c r="N652" s="75" t="str">
        <f t="shared" si="17"/>
        <v>000120GREY/NAVY/PINK/BLUEV01</v>
      </c>
      <c r="O652" s="75" t="str">
        <f>VLOOKUP(A652,'Order Import'!A:C,3,FALSE)</f>
        <v>GYNYPKBL</v>
      </c>
    </row>
    <row r="653" spans="1:15">
      <c r="A653" s="171" t="s">
        <v>379</v>
      </c>
      <c r="B653" s="102" t="str">
        <f>VLOOKUP(A653,'Order Summary'!B:G,5,FALSE)</f>
        <v>Standard</v>
      </c>
      <c r="C653" s="102" t="s">
        <v>640</v>
      </c>
      <c r="D653" s="172" t="s">
        <v>444</v>
      </c>
      <c r="E653" s="148" t="s">
        <v>361</v>
      </c>
      <c r="F653" s="75">
        <f>IFERROR(VLOOKUP(N653,'Order Summary'!$I:$AF,MATCH('Order Import'!D653,'Order Summary'!$I$13:$AF$13,0),FALSE),)</f>
        <v>0</v>
      </c>
      <c r="M653" s="102" t="str">
        <f>VLOOKUP(A653,'Order Summary'!$B:$E,4,FALSE)</f>
        <v>GREY/NAVY/PINK/BLUE</v>
      </c>
      <c r="N653" s="75" t="str">
        <f t="shared" si="17"/>
        <v>000120GREY/NAVY/PINK/BLUEV01</v>
      </c>
      <c r="O653" s="75" t="str">
        <f>VLOOKUP(A653,'Order Import'!A:C,3,FALSE)</f>
        <v>GYNYPKBL</v>
      </c>
    </row>
    <row r="654" spans="1:15">
      <c r="A654" s="171" t="s">
        <v>379</v>
      </c>
      <c r="B654" s="102" t="str">
        <f>VLOOKUP(A654,'Order Summary'!B:G,5,FALSE)</f>
        <v>Standard</v>
      </c>
      <c r="C654" s="102" t="s">
        <v>640</v>
      </c>
      <c r="D654" s="172" t="s">
        <v>445</v>
      </c>
      <c r="E654" s="148" t="s">
        <v>361</v>
      </c>
      <c r="F654" s="75">
        <f>IFERROR(VLOOKUP(N654,'Order Summary'!$I:$AF,MATCH('Order Import'!D654,'Order Summary'!$I$13:$AF$13,0),FALSE),)</f>
        <v>0</v>
      </c>
      <c r="M654" s="102" t="str">
        <f>VLOOKUP(A654,'Order Summary'!$B:$E,4,FALSE)</f>
        <v>GREY/NAVY/PINK/BLUE</v>
      </c>
      <c r="N654" s="75" t="str">
        <f t="shared" si="17"/>
        <v>000120GREY/NAVY/PINK/BLUEV01</v>
      </c>
      <c r="O654" s="75" t="str">
        <f>VLOOKUP(A654,'Order Import'!A:C,3,FALSE)</f>
        <v>GYNYPKBL</v>
      </c>
    </row>
    <row r="655" spans="1:15">
      <c r="A655" s="171" t="s">
        <v>379</v>
      </c>
      <c r="B655" s="102" t="str">
        <f>VLOOKUP(A655,'Order Summary'!B:G,5,FALSE)</f>
        <v>Standard</v>
      </c>
      <c r="C655" s="102" t="s">
        <v>640</v>
      </c>
      <c r="D655" s="172" t="s">
        <v>446</v>
      </c>
      <c r="E655" s="148" t="s">
        <v>361</v>
      </c>
      <c r="F655" s="75">
        <f>IFERROR(VLOOKUP(N655,'Order Summary'!$I:$AF,MATCH('Order Import'!D655,'Order Summary'!$I$13:$AF$13,0),FALSE),)</f>
        <v>0</v>
      </c>
      <c r="M655" s="102" t="str">
        <f>VLOOKUP(A655,'Order Summary'!$B:$E,4,FALSE)</f>
        <v>GREY/NAVY/PINK/BLUE</v>
      </c>
      <c r="N655" s="75" t="str">
        <f t="shared" si="17"/>
        <v>000120GREY/NAVY/PINK/BLUEV01</v>
      </c>
      <c r="O655" s="75" t="str">
        <f>VLOOKUP(A655,'Order Import'!A:C,3,FALSE)</f>
        <v>GYNYPKBL</v>
      </c>
    </row>
    <row r="656" spans="1:15">
      <c r="A656" s="171" t="s">
        <v>379</v>
      </c>
      <c r="B656" s="102" t="str">
        <f>VLOOKUP(A656,'Order Summary'!B:G,5,FALSE)</f>
        <v>Standard</v>
      </c>
      <c r="C656" s="102" t="s">
        <v>640</v>
      </c>
      <c r="D656" s="172" t="s">
        <v>447</v>
      </c>
      <c r="E656" s="148" t="s">
        <v>361</v>
      </c>
      <c r="F656" s="75">
        <f>IFERROR(VLOOKUP(N656,'Order Summary'!$I:$AF,MATCH('Order Import'!D656,'Order Summary'!$I$13:$AF$13,0),FALSE),)</f>
        <v>0</v>
      </c>
      <c r="M656" s="102" t="str">
        <f>VLOOKUP(A656,'Order Summary'!$B:$E,4,FALSE)</f>
        <v>GREY/NAVY/PINK/BLUE</v>
      </c>
      <c r="N656" s="75" t="str">
        <f t="shared" si="17"/>
        <v>000120GREY/NAVY/PINK/BLUEV01</v>
      </c>
      <c r="O656" s="75" t="str">
        <f>VLOOKUP(A656,'Order Import'!A:C,3,FALSE)</f>
        <v>GYNYPKBL</v>
      </c>
    </row>
    <row r="657" spans="1:15">
      <c r="A657" s="171" t="s">
        <v>379</v>
      </c>
      <c r="B657" s="102" t="str">
        <f>VLOOKUP(A657,'Order Summary'!B:G,5,FALSE)</f>
        <v>Standard</v>
      </c>
      <c r="C657" s="102" t="s">
        <v>640</v>
      </c>
      <c r="D657" s="172" t="s">
        <v>448</v>
      </c>
      <c r="E657" s="148" t="s">
        <v>361</v>
      </c>
      <c r="F657" s="75">
        <f>IFERROR(VLOOKUP(N657,'Order Summary'!$I:$AF,MATCH('Order Import'!D657,'Order Summary'!$I$13:$AF$13,0),FALSE),)</f>
        <v>0</v>
      </c>
      <c r="M657" s="102" t="str">
        <f>VLOOKUP(A657,'Order Summary'!$B:$E,4,FALSE)</f>
        <v>GREY/NAVY/PINK/BLUE</v>
      </c>
      <c r="N657" s="75" t="str">
        <f t="shared" si="17"/>
        <v>000120GREY/NAVY/PINK/BLUEV01</v>
      </c>
      <c r="O657" s="75" t="str">
        <f>VLOOKUP(A657,'Order Import'!A:C,3,FALSE)</f>
        <v>GYNYPKBL</v>
      </c>
    </row>
    <row r="658" spans="1:15">
      <c r="A658" s="171" t="s">
        <v>379</v>
      </c>
      <c r="B658" s="102" t="str">
        <f>VLOOKUP(A658,'Order Summary'!B:G,5,FALSE)</f>
        <v>Standard</v>
      </c>
      <c r="C658" s="102" t="s">
        <v>640</v>
      </c>
      <c r="D658" s="172" t="s">
        <v>449</v>
      </c>
      <c r="E658" s="148" t="s">
        <v>361</v>
      </c>
      <c r="F658" s="75">
        <f>IFERROR(VLOOKUP(N658,'Order Summary'!$I:$AF,MATCH('Order Import'!D658,'Order Summary'!$I$13:$AF$13,0),FALSE),)</f>
        <v>0</v>
      </c>
      <c r="M658" s="102" t="str">
        <f>VLOOKUP(A658,'Order Summary'!$B:$E,4,FALSE)</f>
        <v>GREY/NAVY/PINK/BLUE</v>
      </c>
      <c r="N658" s="75" t="str">
        <f t="shared" si="17"/>
        <v>000120GREY/NAVY/PINK/BLUEV01</v>
      </c>
      <c r="O658" s="75" t="str">
        <f>VLOOKUP(A658,'Order Import'!A:C,3,FALSE)</f>
        <v>GYNYPKBL</v>
      </c>
    </row>
    <row r="659" spans="1:15">
      <c r="A659" s="171" t="s">
        <v>379</v>
      </c>
      <c r="B659" s="102" t="str">
        <f>VLOOKUP(A659,'Order Summary'!B:G,5,FALSE)</f>
        <v>Standard</v>
      </c>
      <c r="C659" s="102" t="s">
        <v>640</v>
      </c>
      <c r="D659" s="172" t="s">
        <v>450</v>
      </c>
      <c r="E659" s="148" t="s">
        <v>361</v>
      </c>
      <c r="F659" s="75">
        <f>IFERROR(VLOOKUP(N659,'Order Summary'!$I:$AF,MATCH('Order Import'!D659,'Order Summary'!$I$13:$AF$13,0),FALSE),)</f>
        <v>0</v>
      </c>
      <c r="M659" s="102" t="str">
        <f>VLOOKUP(A659,'Order Summary'!$B:$E,4,FALSE)</f>
        <v>GREY/NAVY/PINK/BLUE</v>
      </c>
      <c r="N659" s="75" t="str">
        <f t="shared" si="17"/>
        <v>000120GREY/NAVY/PINK/BLUEV01</v>
      </c>
      <c r="O659" s="75" t="str">
        <f>VLOOKUP(A659,'Order Import'!A:C,3,FALSE)</f>
        <v>GYNYPKBL</v>
      </c>
    </row>
    <row r="660" spans="1:15">
      <c r="A660" s="171" t="s">
        <v>379</v>
      </c>
      <c r="B660" s="102" t="str">
        <f>VLOOKUP(A660,'Order Summary'!B:G,5,FALSE)</f>
        <v>Standard</v>
      </c>
      <c r="C660" s="102" t="s">
        <v>640</v>
      </c>
      <c r="D660" s="172" t="s">
        <v>451</v>
      </c>
      <c r="E660" s="148" t="s">
        <v>361</v>
      </c>
      <c r="F660" s="75">
        <f>IFERROR(VLOOKUP(N660,'Order Summary'!$I:$AF,MATCH('Order Import'!D660,'Order Summary'!$I$13:$AF$13,0),FALSE),)</f>
        <v>0</v>
      </c>
      <c r="M660" s="102" t="str">
        <f>VLOOKUP(A660,'Order Summary'!$B:$E,4,FALSE)</f>
        <v>GREY/NAVY/PINK/BLUE</v>
      </c>
      <c r="N660" s="75" t="str">
        <f t="shared" si="17"/>
        <v>000120GREY/NAVY/PINK/BLUEV01</v>
      </c>
      <c r="O660" s="75" t="str">
        <f>VLOOKUP(A660,'Order Import'!A:C,3,FALSE)</f>
        <v>GYNYPKBL</v>
      </c>
    </row>
    <row r="661" spans="1:15">
      <c r="A661" s="171" t="s">
        <v>379</v>
      </c>
      <c r="B661" s="102" t="str">
        <f>VLOOKUP(A661,'Order Summary'!B:G,5,FALSE)</f>
        <v>Standard</v>
      </c>
      <c r="C661" s="102" t="s">
        <v>640</v>
      </c>
      <c r="D661" s="172" t="s">
        <v>452</v>
      </c>
      <c r="E661" s="148" t="s">
        <v>361</v>
      </c>
      <c r="F661" s="75">
        <f>IFERROR(VLOOKUP(N661,'Order Summary'!$I:$AF,MATCH('Order Import'!D661,'Order Summary'!$I$13:$AF$13,0),FALSE),)</f>
        <v>0</v>
      </c>
      <c r="M661" s="102" t="str">
        <f>VLOOKUP(A661,'Order Summary'!$B:$E,4,FALSE)</f>
        <v>GREY/NAVY/PINK/BLUE</v>
      </c>
      <c r="N661" s="75" t="str">
        <f t="shared" si="17"/>
        <v>000120GREY/NAVY/PINK/BLUEV01</v>
      </c>
      <c r="O661" s="75" t="str">
        <f>VLOOKUP(A661,'Order Import'!A:C,3,FALSE)</f>
        <v>GYNYPKBL</v>
      </c>
    </row>
    <row r="662" spans="1:15">
      <c r="A662" s="171" t="s">
        <v>379</v>
      </c>
      <c r="B662" s="102" t="str">
        <f>VLOOKUP(A662,'Order Summary'!B:G,5,FALSE)</f>
        <v>Standard</v>
      </c>
      <c r="C662" s="102" t="s">
        <v>640</v>
      </c>
      <c r="D662" s="172" t="s">
        <v>453</v>
      </c>
      <c r="E662" s="148" t="s">
        <v>361</v>
      </c>
      <c r="F662" s="75">
        <f>IFERROR(VLOOKUP(N662,'Order Summary'!$I:$AF,MATCH('Order Import'!D662,'Order Summary'!$I$13:$AF$13,0),FALSE),)</f>
        <v>0</v>
      </c>
      <c r="M662" s="102" t="str">
        <f>VLOOKUP(A662,'Order Summary'!$B:$E,4,FALSE)</f>
        <v>GREY/NAVY/PINK/BLUE</v>
      </c>
      <c r="N662" s="75" t="str">
        <f t="shared" si="17"/>
        <v>000120GREY/NAVY/PINK/BLUEV01</v>
      </c>
      <c r="O662" s="75" t="str">
        <f>VLOOKUP(A662,'Order Import'!A:C,3,FALSE)</f>
        <v>GYNYPKBL</v>
      </c>
    </row>
    <row r="663" spans="1:15">
      <c r="A663" s="171" t="s">
        <v>567</v>
      </c>
      <c r="B663" s="102" t="str">
        <f>VLOOKUP(A663,'Order Summary'!B:G,5,FALSE)</f>
        <v>Standard</v>
      </c>
      <c r="C663" s="102" t="s">
        <v>481</v>
      </c>
      <c r="D663" s="172" t="s">
        <v>447</v>
      </c>
      <c r="E663" s="148" t="s">
        <v>361</v>
      </c>
      <c r="F663" s="75">
        <f>IFERROR(VLOOKUP(N663,'Order Summary'!$I:$AF,MATCH('Order Import'!D663,'Order Summary'!$I$13:$AF$13,0),FALSE),)</f>
        <v>0</v>
      </c>
      <c r="M663" s="102" t="str">
        <f>VLOOKUP(A663,'Order Summary'!$B:$E,4,FALSE)</f>
        <v>GREY/DARK RED</v>
      </c>
      <c r="N663" s="75" t="str">
        <f t="shared" si="17"/>
        <v>000591GREY/DARK REDV01</v>
      </c>
      <c r="O663" s="75" t="str">
        <f>VLOOKUP(A663,'Order Import'!A:C,3,FALSE)</f>
        <v>GYDR</v>
      </c>
    </row>
    <row r="664" spans="1:15">
      <c r="A664" s="171" t="s">
        <v>567</v>
      </c>
      <c r="B664" s="102" t="str">
        <f>VLOOKUP(A664,'Order Summary'!B:G,5,FALSE)</f>
        <v>Standard</v>
      </c>
      <c r="C664" s="102" t="s">
        <v>481</v>
      </c>
      <c r="D664" s="172" t="s">
        <v>448</v>
      </c>
      <c r="E664" s="148" t="s">
        <v>361</v>
      </c>
      <c r="F664" s="75">
        <f>IFERROR(VLOOKUP(N664,'Order Summary'!$I:$AF,MATCH('Order Import'!D664,'Order Summary'!$I$13:$AF$13,0),FALSE),)</f>
        <v>0</v>
      </c>
      <c r="M664" s="102" t="str">
        <f>VLOOKUP(A664,'Order Summary'!$B:$E,4,FALSE)</f>
        <v>GREY/DARK RED</v>
      </c>
      <c r="N664" s="75" t="str">
        <f t="shared" si="17"/>
        <v>000591GREY/DARK REDV01</v>
      </c>
      <c r="O664" s="75" t="str">
        <f>VLOOKUP(A664,'Order Import'!A:C,3,FALSE)</f>
        <v>GYDR</v>
      </c>
    </row>
    <row r="665" spans="1:15">
      <c r="A665" s="171" t="s">
        <v>567</v>
      </c>
      <c r="B665" s="102" t="str">
        <f>VLOOKUP(A665,'Order Summary'!B:G,5,FALSE)</f>
        <v>Standard</v>
      </c>
      <c r="C665" s="102" t="s">
        <v>481</v>
      </c>
      <c r="D665" s="172" t="s">
        <v>449</v>
      </c>
      <c r="E665" s="148" t="s">
        <v>361</v>
      </c>
      <c r="F665" s="75">
        <f>IFERROR(VLOOKUP(N665,'Order Summary'!$I:$AF,MATCH('Order Import'!D665,'Order Summary'!$I$13:$AF$13,0),FALSE),)</f>
        <v>0</v>
      </c>
      <c r="M665" s="102" t="str">
        <f>VLOOKUP(A665,'Order Summary'!$B:$E,4,FALSE)</f>
        <v>GREY/DARK RED</v>
      </c>
      <c r="N665" s="75" t="str">
        <f t="shared" si="17"/>
        <v>000591GREY/DARK REDV01</v>
      </c>
      <c r="O665" s="75" t="str">
        <f>VLOOKUP(A665,'Order Import'!A:C,3,FALSE)</f>
        <v>GYDR</v>
      </c>
    </row>
    <row r="666" spans="1:15">
      <c r="A666" s="171" t="s">
        <v>567</v>
      </c>
      <c r="B666" s="102" t="str">
        <f>VLOOKUP(A666,'Order Summary'!B:G,5,FALSE)</f>
        <v>Standard</v>
      </c>
      <c r="C666" s="102" t="s">
        <v>481</v>
      </c>
      <c r="D666" s="172" t="s">
        <v>450</v>
      </c>
      <c r="E666" s="148" t="s">
        <v>361</v>
      </c>
      <c r="F666" s="75">
        <f>IFERROR(VLOOKUP(N666,'Order Summary'!$I:$AF,MATCH('Order Import'!D666,'Order Summary'!$I$13:$AF$13,0),FALSE),)</f>
        <v>0</v>
      </c>
      <c r="M666" s="102" t="str">
        <f>VLOOKUP(A666,'Order Summary'!$B:$E,4,FALSE)</f>
        <v>GREY/DARK RED</v>
      </c>
      <c r="N666" s="75" t="str">
        <f t="shared" si="17"/>
        <v>000591GREY/DARK REDV01</v>
      </c>
      <c r="O666" s="75" t="str">
        <f>VLOOKUP(A666,'Order Import'!A:C,3,FALSE)</f>
        <v>GYDR</v>
      </c>
    </row>
    <row r="667" spans="1:15">
      <c r="A667" s="171" t="s">
        <v>567</v>
      </c>
      <c r="B667" s="102" t="str">
        <f>VLOOKUP(A667,'Order Summary'!B:G,5,FALSE)</f>
        <v>Standard</v>
      </c>
      <c r="C667" s="102" t="s">
        <v>481</v>
      </c>
      <c r="D667" s="172" t="s">
        <v>451</v>
      </c>
      <c r="E667" s="148" t="s">
        <v>361</v>
      </c>
      <c r="F667" s="75">
        <f>IFERROR(VLOOKUP(N667,'Order Summary'!$I:$AF,MATCH('Order Import'!D667,'Order Summary'!$I$13:$AF$13,0),FALSE),)</f>
        <v>0</v>
      </c>
      <c r="M667" s="102" t="str">
        <f>VLOOKUP(A667,'Order Summary'!$B:$E,4,FALSE)</f>
        <v>GREY/DARK RED</v>
      </c>
      <c r="N667" s="75" t="str">
        <f t="shared" si="17"/>
        <v>000591GREY/DARK REDV01</v>
      </c>
      <c r="O667" s="75" t="str">
        <f>VLOOKUP(A667,'Order Import'!A:C,3,FALSE)</f>
        <v>GYDR</v>
      </c>
    </row>
    <row r="668" spans="1:15">
      <c r="A668" s="171" t="s">
        <v>567</v>
      </c>
      <c r="B668" s="102" t="str">
        <f>VLOOKUP(A668,'Order Summary'!B:G,5,FALSE)</f>
        <v>Standard</v>
      </c>
      <c r="C668" s="102" t="s">
        <v>481</v>
      </c>
      <c r="D668" s="172" t="s">
        <v>452</v>
      </c>
      <c r="E668" s="148" t="s">
        <v>361</v>
      </c>
      <c r="F668" s="75">
        <f>IFERROR(VLOOKUP(N668,'Order Summary'!$I:$AF,MATCH('Order Import'!D668,'Order Summary'!$I$13:$AF$13,0),FALSE),)</f>
        <v>0</v>
      </c>
      <c r="M668" s="102" t="str">
        <f>VLOOKUP(A668,'Order Summary'!$B:$E,4,FALSE)</f>
        <v>GREY/DARK RED</v>
      </c>
      <c r="N668" s="75" t="str">
        <f t="shared" si="17"/>
        <v>000591GREY/DARK REDV01</v>
      </c>
      <c r="O668" s="75" t="str">
        <f>VLOOKUP(A668,'Order Import'!A:C,3,FALSE)</f>
        <v>GYDR</v>
      </c>
    </row>
    <row r="669" spans="1:15">
      <c r="A669" s="171" t="s">
        <v>567</v>
      </c>
      <c r="B669" s="102" t="str">
        <f>VLOOKUP(A669,'Order Summary'!B:G,5,FALSE)</f>
        <v>Standard</v>
      </c>
      <c r="C669" s="102" t="s">
        <v>481</v>
      </c>
      <c r="D669" s="172" t="s">
        <v>453</v>
      </c>
      <c r="E669" s="148" t="s">
        <v>361</v>
      </c>
      <c r="F669" s="75">
        <f>IFERROR(VLOOKUP(N669,'Order Summary'!$I:$AF,MATCH('Order Import'!D669,'Order Summary'!$I$13:$AF$13,0),FALSE),)</f>
        <v>0</v>
      </c>
      <c r="M669" s="102" t="str">
        <f>VLOOKUP(A669,'Order Summary'!$B:$E,4,FALSE)</f>
        <v>GREY/DARK RED</v>
      </c>
      <c r="N669" s="75" t="str">
        <f t="shared" si="17"/>
        <v>000591GREY/DARK REDV01</v>
      </c>
      <c r="O669" s="75" t="str">
        <f>VLOOKUP(A669,'Order Import'!A:C,3,FALSE)</f>
        <v>GYDR</v>
      </c>
    </row>
    <row r="670" spans="1:15">
      <c r="A670" s="171" t="s">
        <v>567</v>
      </c>
      <c r="B670" s="102" t="str">
        <f>VLOOKUP(A670,'Order Summary'!B:G,5,FALSE)</f>
        <v>Standard</v>
      </c>
      <c r="C670" s="102" t="s">
        <v>481</v>
      </c>
      <c r="D670" s="172" t="s">
        <v>454</v>
      </c>
      <c r="E670" s="148" t="s">
        <v>361</v>
      </c>
      <c r="F670" s="75">
        <f>IFERROR(VLOOKUP(N670,'Order Summary'!$I:$AF,MATCH('Order Import'!D670,'Order Summary'!$I$13:$AF$13,0),FALSE),)</f>
        <v>0</v>
      </c>
      <c r="M670" s="102" t="str">
        <f>VLOOKUP(A670,'Order Summary'!$B:$E,4,FALSE)</f>
        <v>GREY/DARK RED</v>
      </c>
      <c r="N670" s="75" t="str">
        <f t="shared" si="17"/>
        <v>000591GREY/DARK REDV01</v>
      </c>
      <c r="O670" s="75" t="str">
        <f>VLOOKUP(A670,'Order Import'!A:C,3,FALSE)</f>
        <v>GYDR</v>
      </c>
    </row>
    <row r="671" spans="1:15">
      <c r="A671" s="171" t="s">
        <v>567</v>
      </c>
      <c r="B671" s="102" t="str">
        <f>VLOOKUP(A671,'Order Summary'!B:G,5,FALSE)</f>
        <v>Standard</v>
      </c>
      <c r="C671" s="102" t="s">
        <v>481</v>
      </c>
      <c r="D671" s="172" t="s">
        <v>455</v>
      </c>
      <c r="E671" s="148" t="s">
        <v>361</v>
      </c>
      <c r="F671" s="75">
        <f>IFERROR(VLOOKUP(N671,'Order Summary'!$I:$AF,MATCH('Order Import'!D671,'Order Summary'!$I$13:$AF$13,0),FALSE),)</f>
        <v>0</v>
      </c>
      <c r="M671" s="102" t="str">
        <f>VLOOKUP(A671,'Order Summary'!$B:$E,4,FALSE)</f>
        <v>GREY/DARK RED</v>
      </c>
      <c r="N671" s="75" t="str">
        <f t="shared" si="17"/>
        <v>000591GREY/DARK REDV01</v>
      </c>
      <c r="O671" s="75" t="str">
        <f>VLOOKUP(A671,'Order Import'!A:C,3,FALSE)</f>
        <v>GYDR</v>
      </c>
    </row>
    <row r="672" spans="1:15">
      <c r="A672" s="171" t="s">
        <v>567</v>
      </c>
      <c r="B672" s="102" t="str">
        <f>VLOOKUP(A672,'Order Summary'!B:G,5,FALSE)</f>
        <v>Standard</v>
      </c>
      <c r="C672" s="102" t="s">
        <v>481</v>
      </c>
      <c r="D672" s="172" t="s">
        <v>456</v>
      </c>
      <c r="E672" s="148" t="s">
        <v>361</v>
      </c>
      <c r="F672" s="75">
        <f>IFERROR(VLOOKUP(N672,'Order Summary'!$I:$AF,MATCH('Order Import'!D672,'Order Summary'!$I$13:$AF$13,0),FALSE),)</f>
        <v>0</v>
      </c>
      <c r="M672" s="102" t="str">
        <f>VLOOKUP(A672,'Order Summary'!$B:$E,4,FALSE)</f>
        <v>GREY/DARK RED</v>
      </c>
      <c r="N672" s="75" t="str">
        <f t="shared" si="17"/>
        <v>000591GREY/DARK REDV01</v>
      </c>
      <c r="O672" s="75" t="str">
        <f>VLOOKUP(A672,'Order Import'!A:C,3,FALSE)</f>
        <v>GYDR</v>
      </c>
    </row>
    <row r="673" spans="1:15">
      <c r="A673" s="171" t="s">
        <v>567</v>
      </c>
      <c r="B673" s="102" t="str">
        <f>VLOOKUP(A673,'Order Summary'!B:G,5,FALSE)</f>
        <v>Standard</v>
      </c>
      <c r="C673" s="102" t="s">
        <v>481</v>
      </c>
      <c r="D673" s="172" t="s">
        <v>457</v>
      </c>
      <c r="E673" s="148" t="s">
        <v>361</v>
      </c>
      <c r="F673" s="75">
        <f>IFERROR(VLOOKUP(N673,'Order Summary'!$I:$AF,MATCH('Order Import'!D673,'Order Summary'!$I$13:$AF$13,0),FALSE),)</f>
        <v>0</v>
      </c>
      <c r="M673" s="102" t="str">
        <f>VLOOKUP(A673,'Order Summary'!$B:$E,4,FALSE)</f>
        <v>GREY/DARK RED</v>
      </c>
      <c r="N673" s="75" t="str">
        <f t="shared" si="17"/>
        <v>000591GREY/DARK REDV01</v>
      </c>
      <c r="O673" s="75" t="str">
        <f>VLOOKUP(A673,'Order Import'!A:C,3,FALSE)</f>
        <v>GYDR</v>
      </c>
    </row>
    <row r="674" spans="1:15">
      <c r="A674" s="171" t="s">
        <v>567</v>
      </c>
      <c r="B674" s="102" t="str">
        <f>VLOOKUP(A674,'Order Summary'!B:G,5,FALSE)</f>
        <v>Standard</v>
      </c>
      <c r="C674" s="102" t="s">
        <v>481</v>
      </c>
      <c r="D674" s="172" t="s">
        <v>458</v>
      </c>
      <c r="E674" s="148" t="s">
        <v>361</v>
      </c>
      <c r="F674" s="75">
        <f>IFERROR(VLOOKUP(N674,'Order Summary'!$I:$AF,MATCH('Order Import'!D674,'Order Summary'!$I$13:$AF$13,0),FALSE),)</f>
        <v>0</v>
      </c>
      <c r="M674" s="102" t="str">
        <f>VLOOKUP(A674,'Order Summary'!$B:$E,4,FALSE)</f>
        <v>GREY/DARK RED</v>
      </c>
      <c r="N674" s="75" t="str">
        <f t="shared" si="17"/>
        <v>000591GREY/DARK REDV01</v>
      </c>
      <c r="O674" s="75" t="str">
        <f>VLOOKUP(A674,'Order Import'!A:C,3,FALSE)</f>
        <v>GYDR</v>
      </c>
    </row>
    <row r="675" spans="1:15">
      <c r="A675" s="171" t="s">
        <v>567</v>
      </c>
      <c r="B675" s="102" t="str">
        <f>VLOOKUP(A675,'Order Summary'!B:G,5,FALSE)</f>
        <v>Standard</v>
      </c>
      <c r="C675" s="102" t="s">
        <v>481</v>
      </c>
      <c r="D675" s="172" t="s">
        <v>459</v>
      </c>
      <c r="E675" s="148" t="s">
        <v>361</v>
      </c>
      <c r="F675" s="75">
        <f>IFERROR(VLOOKUP(N675,'Order Summary'!$I:$AF,MATCH('Order Import'!D675,'Order Summary'!$I$13:$AF$13,0),FALSE),)</f>
        <v>0</v>
      </c>
      <c r="M675" s="102" t="str">
        <f>VLOOKUP(A675,'Order Summary'!$B:$E,4,FALSE)</f>
        <v>GREY/DARK RED</v>
      </c>
      <c r="N675" s="75" t="str">
        <f t="shared" ref="N675:N705" si="18">CONCATENATE(A675,M675,E675)</f>
        <v>000591GREY/DARK REDV01</v>
      </c>
      <c r="O675" s="75" t="str">
        <f>VLOOKUP(A675,'Order Import'!A:C,3,FALSE)</f>
        <v>GYDR</v>
      </c>
    </row>
    <row r="676" spans="1:15">
      <c r="A676" s="171" t="s">
        <v>567</v>
      </c>
      <c r="B676" s="102" t="str">
        <f>VLOOKUP(A676,'Order Summary'!B:G,5,FALSE)</f>
        <v>Standard</v>
      </c>
      <c r="C676" s="102" t="s">
        <v>481</v>
      </c>
      <c r="D676" s="172" t="s">
        <v>460</v>
      </c>
      <c r="E676" s="148" t="s">
        <v>361</v>
      </c>
      <c r="F676" s="75">
        <f>IFERROR(VLOOKUP(N676,'Order Summary'!$I:$AF,MATCH('Order Import'!D676,'Order Summary'!$I$13:$AF$13,0),FALSE),)</f>
        <v>0</v>
      </c>
      <c r="M676" s="102" t="str">
        <f>VLOOKUP(A676,'Order Summary'!$B:$E,4,FALSE)</f>
        <v>GREY/DARK RED</v>
      </c>
      <c r="N676" s="75" t="str">
        <f t="shared" si="18"/>
        <v>000591GREY/DARK REDV01</v>
      </c>
      <c r="O676" s="75" t="str">
        <f>VLOOKUP(A676,'Order Import'!A:C,3,FALSE)</f>
        <v>GYDR</v>
      </c>
    </row>
    <row r="677" spans="1:15">
      <c r="A677" s="171" t="s">
        <v>567</v>
      </c>
      <c r="B677" s="102" t="str">
        <f>VLOOKUP(A677,'Order Summary'!B:G,5,FALSE)</f>
        <v>Standard</v>
      </c>
      <c r="C677" s="102" t="s">
        <v>481</v>
      </c>
      <c r="D677" s="172" t="s">
        <v>461</v>
      </c>
      <c r="E677" s="148" t="s">
        <v>361</v>
      </c>
      <c r="F677" s="75">
        <f>IFERROR(VLOOKUP(N677,'Order Summary'!$I:$AF,MATCH('Order Import'!D677,'Order Summary'!$I$13:$AF$13,0),FALSE),)</f>
        <v>0</v>
      </c>
      <c r="M677" s="102" t="str">
        <f>VLOOKUP(A677,'Order Summary'!$B:$E,4,FALSE)</f>
        <v>GREY/DARK RED</v>
      </c>
      <c r="N677" s="75" t="str">
        <f t="shared" si="18"/>
        <v>000591GREY/DARK REDV01</v>
      </c>
      <c r="O677" s="75" t="str">
        <f>VLOOKUP(A677,'Order Import'!A:C,3,FALSE)</f>
        <v>GYDR</v>
      </c>
    </row>
    <row r="678" spans="1:15">
      <c r="A678" s="171" t="s">
        <v>568</v>
      </c>
      <c r="B678" s="102" t="str">
        <f>VLOOKUP(A678,'Order Summary'!B:G,5,FALSE)</f>
        <v>Standard</v>
      </c>
      <c r="C678" s="102" t="s">
        <v>482</v>
      </c>
      <c r="D678" s="172" t="s">
        <v>441</v>
      </c>
      <c r="E678" s="148" t="s">
        <v>361</v>
      </c>
      <c r="F678" s="75">
        <f>IFERROR(VLOOKUP(N678,'Order Summary'!$I:$AF,MATCH('Order Import'!D678,'Order Summary'!$I$13:$AF$13,0),FALSE),)</f>
        <v>0</v>
      </c>
      <c r="M678" s="102" t="str">
        <f>VLOOKUP(A678,'Order Summary'!$B:$E,4,FALSE)</f>
        <v>GREY/PINK</v>
      </c>
      <c r="N678" s="75" t="str">
        <f t="shared" si="18"/>
        <v>000592GREY/PINKV01</v>
      </c>
      <c r="O678" s="75" t="str">
        <f>VLOOKUP(A678,'Order Import'!A:C,3,FALSE)</f>
        <v>GYPK</v>
      </c>
    </row>
    <row r="679" spans="1:15">
      <c r="A679" s="171" t="s">
        <v>568</v>
      </c>
      <c r="B679" s="102" t="str">
        <f>VLOOKUP(A679,'Order Summary'!B:G,5,FALSE)</f>
        <v>Standard</v>
      </c>
      <c r="C679" s="102" t="s">
        <v>482</v>
      </c>
      <c r="D679" s="172" t="s">
        <v>442</v>
      </c>
      <c r="E679" s="148" t="s">
        <v>361</v>
      </c>
      <c r="F679" s="75">
        <f>IFERROR(VLOOKUP(N679,'Order Summary'!$I:$AF,MATCH('Order Import'!D679,'Order Summary'!$I$13:$AF$13,0),FALSE),)</f>
        <v>0</v>
      </c>
      <c r="M679" s="102" t="str">
        <f>VLOOKUP(A679,'Order Summary'!$B:$E,4,FALSE)</f>
        <v>GREY/PINK</v>
      </c>
      <c r="N679" s="75" t="str">
        <f t="shared" si="18"/>
        <v>000592GREY/PINKV01</v>
      </c>
      <c r="O679" s="75" t="str">
        <f>VLOOKUP(A679,'Order Import'!A:C,3,FALSE)</f>
        <v>GYPK</v>
      </c>
    </row>
    <row r="680" spans="1:15">
      <c r="A680" s="171" t="s">
        <v>568</v>
      </c>
      <c r="B680" s="102" t="str">
        <f>VLOOKUP(A680,'Order Summary'!B:G,5,FALSE)</f>
        <v>Standard</v>
      </c>
      <c r="C680" s="102" t="s">
        <v>482</v>
      </c>
      <c r="D680" s="172" t="s">
        <v>443</v>
      </c>
      <c r="E680" s="148" t="s">
        <v>361</v>
      </c>
      <c r="F680" s="75">
        <f>IFERROR(VLOOKUP(N680,'Order Summary'!$I:$AF,MATCH('Order Import'!D680,'Order Summary'!$I$13:$AF$13,0),FALSE),)</f>
        <v>0</v>
      </c>
      <c r="M680" s="102" t="str">
        <f>VLOOKUP(A680,'Order Summary'!$B:$E,4,FALSE)</f>
        <v>GREY/PINK</v>
      </c>
      <c r="N680" s="75" t="str">
        <f t="shared" si="18"/>
        <v>000592GREY/PINKV01</v>
      </c>
      <c r="O680" s="75" t="str">
        <f>VLOOKUP(A680,'Order Import'!A:C,3,FALSE)</f>
        <v>GYPK</v>
      </c>
    </row>
    <row r="681" spans="1:15">
      <c r="A681" s="171" t="s">
        <v>568</v>
      </c>
      <c r="B681" s="102" t="str">
        <f>VLOOKUP(A681,'Order Summary'!B:G,5,FALSE)</f>
        <v>Standard</v>
      </c>
      <c r="C681" s="102" t="s">
        <v>482</v>
      </c>
      <c r="D681" s="172" t="s">
        <v>444</v>
      </c>
      <c r="E681" s="148" t="s">
        <v>361</v>
      </c>
      <c r="F681" s="75">
        <f>IFERROR(VLOOKUP(N681,'Order Summary'!$I:$AF,MATCH('Order Import'!D681,'Order Summary'!$I$13:$AF$13,0),FALSE),)</f>
        <v>0</v>
      </c>
      <c r="M681" s="102" t="str">
        <f>VLOOKUP(A681,'Order Summary'!$B:$E,4,FALSE)</f>
        <v>GREY/PINK</v>
      </c>
      <c r="N681" s="75" t="str">
        <f t="shared" si="18"/>
        <v>000592GREY/PINKV01</v>
      </c>
      <c r="O681" s="75" t="str">
        <f>VLOOKUP(A681,'Order Import'!A:C,3,FALSE)</f>
        <v>GYPK</v>
      </c>
    </row>
    <row r="682" spans="1:15">
      <c r="A682" s="171" t="s">
        <v>568</v>
      </c>
      <c r="B682" s="102" t="str">
        <f>VLOOKUP(A682,'Order Summary'!B:G,5,FALSE)</f>
        <v>Standard</v>
      </c>
      <c r="C682" s="102" t="s">
        <v>482</v>
      </c>
      <c r="D682" s="172" t="s">
        <v>445</v>
      </c>
      <c r="E682" s="148" t="s">
        <v>361</v>
      </c>
      <c r="F682" s="75">
        <f>IFERROR(VLOOKUP(N682,'Order Summary'!$I:$AF,MATCH('Order Import'!D682,'Order Summary'!$I$13:$AF$13,0),FALSE),)</f>
        <v>0</v>
      </c>
      <c r="M682" s="102" t="str">
        <f>VLOOKUP(A682,'Order Summary'!$B:$E,4,FALSE)</f>
        <v>GREY/PINK</v>
      </c>
      <c r="N682" s="75" t="str">
        <f t="shared" si="18"/>
        <v>000592GREY/PINKV01</v>
      </c>
      <c r="O682" s="75" t="str">
        <f>VLOOKUP(A682,'Order Import'!A:C,3,FALSE)</f>
        <v>GYPK</v>
      </c>
    </row>
    <row r="683" spans="1:15">
      <c r="A683" s="171" t="s">
        <v>568</v>
      </c>
      <c r="B683" s="102" t="str">
        <f>VLOOKUP(A683,'Order Summary'!B:G,5,FALSE)</f>
        <v>Standard</v>
      </c>
      <c r="C683" s="102" t="s">
        <v>482</v>
      </c>
      <c r="D683" s="172" t="s">
        <v>446</v>
      </c>
      <c r="E683" s="148" t="s">
        <v>361</v>
      </c>
      <c r="F683" s="75">
        <f>IFERROR(VLOOKUP(N683,'Order Summary'!$I:$AF,MATCH('Order Import'!D683,'Order Summary'!$I$13:$AF$13,0),FALSE),)</f>
        <v>0</v>
      </c>
      <c r="M683" s="102" t="str">
        <f>VLOOKUP(A683,'Order Summary'!$B:$E,4,FALSE)</f>
        <v>GREY/PINK</v>
      </c>
      <c r="N683" s="75" t="str">
        <f t="shared" si="18"/>
        <v>000592GREY/PINKV01</v>
      </c>
      <c r="O683" s="75" t="str">
        <f>VLOOKUP(A683,'Order Import'!A:C,3,FALSE)</f>
        <v>GYPK</v>
      </c>
    </row>
    <row r="684" spans="1:15">
      <c r="A684" s="171" t="s">
        <v>568</v>
      </c>
      <c r="B684" s="102" t="str">
        <f>VLOOKUP(A684,'Order Summary'!B:G,5,FALSE)</f>
        <v>Standard</v>
      </c>
      <c r="C684" s="102" t="s">
        <v>482</v>
      </c>
      <c r="D684" s="172" t="s">
        <v>447</v>
      </c>
      <c r="E684" s="148" t="s">
        <v>361</v>
      </c>
      <c r="F684" s="75">
        <f>IFERROR(VLOOKUP(N684,'Order Summary'!$I:$AF,MATCH('Order Import'!D684,'Order Summary'!$I$13:$AF$13,0),FALSE),)</f>
        <v>0</v>
      </c>
      <c r="M684" s="102" t="str">
        <f>VLOOKUP(A684,'Order Summary'!$B:$E,4,FALSE)</f>
        <v>GREY/PINK</v>
      </c>
      <c r="N684" s="75" t="str">
        <f t="shared" si="18"/>
        <v>000592GREY/PINKV01</v>
      </c>
      <c r="O684" s="75" t="str">
        <f>VLOOKUP(A684,'Order Import'!A:C,3,FALSE)</f>
        <v>GYPK</v>
      </c>
    </row>
    <row r="685" spans="1:15">
      <c r="A685" s="171" t="s">
        <v>568</v>
      </c>
      <c r="B685" s="102" t="str">
        <f>VLOOKUP(A685,'Order Summary'!B:G,5,FALSE)</f>
        <v>Standard</v>
      </c>
      <c r="C685" s="102" t="s">
        <v>482</v>
      </c>
      <c r="D685" s="172" t="s">
        <v>448</v>
      </c>
      <c r="E685" s="148" t="s">
        <v>361</v>
      </c>
      <c r="F685" s="75">
        <f>IFERROR(VLOOKUP(N685,'Order Summary'!$I:$AF,MATCH('Order Import'!D685,'Order Summary'!$I$13:$AF$13,0),FALSE),)</f>
        <v>0</v>
      </c>
      <c r="M685" s="102" t="str">
        <f>VLOOKUP(A685,'Order Summary'!$B:$E,4,FALSE)</f>
        <v>GREY/PINK</v>
      </c>
      <c r="N685" s="75" t="str">
        <f t="shared" si="18"/>
        <v>000592GREY/PINKV01</v>
      </c>
      <c r="O685" s="75" t="str">
        <f>VLOOKUP(A685,'Order Import'!A:C,3,FALSE)</f>
        <v>GYPK</v>
      </c>
    </row>
    <row r="686" spans="1:15">
      <c r="A686" s="171" t="s">
        <v>568</v>
      </c>
      <c r="B686" s="102" t="str">
        <f>VLOOKUP(A686,'Order Summary'!B:G,5,FALSE)</f>
        <v>Standard</v>
      </c>
      <c r="C686" s="102" t="s">
        <v>482</v>
      </c>
      <c r="D686" s="172" t="s">
        <v>449</v>
      </c>
      <c r="E686" s="148" t="s">
        <v>361</v>
      </c>
      <c r="F686" s="75">
        <f>IFERROR(VLOOKUP(N686,'Order Summary'!$I:$AF,MATCH('Order Import'!D686,'Order Summary'!$I$13:$AF$13,0),FALSE),)</f>
        <v>0</v>
      </c>
      <c r="M686" s="102" t="str">
        <f>VLOOKUP(A686,'Order Summary'!$B:$E,4,FALSE)</f>
        <v>GREY/PINK</v>
      </c>
      <c r="N686" s="75" t="str">
        <f t="shared" si="18"/>
        <v>000592GREY/PINKV01</v>
      </c>
      <c r="O686" s="75" t="str">
        <f>VLOOKUP(A686,'Order Import'!A:C,3,FALSE)</f>
        <v>GYPK</v>
      </c>
    </row>
    <row r="687" spans="1:15">
      <c r="A687" s="171" t="s">
        <v>568</v>
      </c>
      <c r="B687" s="102" t="str">
        <f>VLOOKUP(A687,'Order Summary'!B:G,5,FALSE)</f>
        <v>Standard</v>
      </c>
      <c r="C687" s="102" t="s">
        <v>482</v>
      </c>
      <c r="D687" s="172" t="s">
        <v>450</v>
      </c>
      <c r="E687" s="148" t="s">
        <v>361</v>
      </c>
      <c r="F687" s="75">
        <f>IFERROR(VLOOKUP(N687,'Order Summary'!$I:$AF,MATCH('Order Import'!D687,'Order Summary'!$I$13:$AF$13,0),FALSE),)</f>
        <v>0</v>
      </c>
      <c r="M687" s="102" t="str">
        <f>VLOOKUP(A687,'Order Summary'!$B:$E,4,FALSE)</f>
        <v>GREY/PINK</v>
      </c>
      <c r="N687" s="75" t="str">
        <f t="shared" si="18"/>
        <v>000592GREY/PINKV01</v>
      </c>
      <c r="O687" s="75" t="str">
        <f>VLOOKUP(A687,'Order Import'!A:C,3,FALSE)</f>
        <v>GYPK</v>
      </c>
    </row>
    <row r="688" spans="1:15">
      <c r="A688" s="171" t="s">
        <v>568</v>
      </c>
      <c r="B688" s="102" t="str">
        <f>VLOOKUP(A688,'Order Summary'!B:G,5,FALSE)</f>
        <v>Standard</v>
      </c>
      <c r="C688" s="102" t="s">
        <v>482</v>
      </c>
      <c r="D688" s="172" t="s">
        <v>451</v>
      </c>
      <c r="E688" s="148" t="s">
        <v>361</v>
      </c>
      <c r="F688" s="75">
        <f>IFERROR(VLOOKUP(N688,'Order Summary'!$I:$AF,MATCH('Order Import'!D688,'Order Summary'!$I$13:$AF$13,0),FALSE),)</f>
        <v>0</v>
      </c>
      <c r="M688" s="102" t="str">
        <f>VLOOKUP(A688,'Order Summary'!$B:$E,4,FALSE)</f>
        <v>GREY/PINK</v>
      </c>
      <c r="N688" s="75" t="str">
        <f t="shared" si="18"/>
        <v>000592GREY/PINKV01</v>
      </c>
      <c r="O688" s="75" t="str">
        <f>VLOOKUP(A688,'Order Import'!A:C,3,FALSE)</f>
        <v>GYPK</v>
      </c>
    </row>
    <row r="689" spans="1:15">
      <c r="A689" s="171" t="s">
        <v>568</v>
      </c>
      <c r="B689" s="102" t="str">
        <f>VLOOKUP(A689,'Order Summary'!B:G,5,FALSE)</f>
        <v>Standard</v>
      </c>
      <c r="C689" s="102" t="s">
        <v>482</v>
      </c>
      <c r="D689" s="172" t="s">
        <v>452</v>
      </c>
      <c r="E689" s="148" t="s">
        <v>361</v>
      </c>
      <c r="F689" s="75">
        <f>IFERROR(VLOOKUP(N689,'Order Summary'!$I:$AF,MATCH('Order Import'!D689,'Order Summary'!$I$13:$AF$13,0),FALSE),)</f>
        <v>0</v>
      </c>
      <c r="M689" s="102" t="str">
        <f>VLOOKUP(A689,'Order Summary'!$B:$E,4,FALSE)</f>
        <v>GREY/PINK</v>
      </c>
      <c r="N689" s="75" t="str">
        <f t="shared" si="18"/>
        <v>000592GREY/PINKV01</v>
      </c>
      <c r="O689" s="75" t="str">
        <f>VLOOKUP(A689,'Order Import'!A:C,3,FALSE)</f>
        <v>GYPK</v>
      </c>
    </row>
    <row r="690" spans="1:15">
      <c r="A690" s="171" t="s">
        <v>568</v>
      </c>
      <c r="B690" s="102" t="str">
        <f>VLOOKUP(A690,'Order Summary'!B:G,5,FALSE)</f>
        <v>Standard</v>
      </c>
      <c r="C690" s="102" t="s">
        <v>482</v>
      </c>
      <c r="D690" s="172" t="s">
        <v>453</v>
      </c>
      <c r="E690" s="148" t="s">
        <v>361</v>
      </c>
      <c r="F690" s="75">
        <f>IFERROR(VLOOKUP(N690,'Order Summary'!$I:$AF,MATCH('Order Import'!D690,'Order Summary'!$I$13:$AF$13,0),FALSE),)</f>
        <v>0</v>
      </c>
      <c r="M690" s="102" t="str">
        <f>VLOOKUP(A690,'Order Summary'!$B:$E,4,FALSE)</f>
        <v>GREY/PINK</v>
      </c>
      <c r="N690" s="75" t="str">
        <f t="shared" si="18"/>
        <v>000592GREY/PINKV01</v>
      </c>
      <c r="O690" s="75" t="str">
        <f>VLOOKUP(A690,'Order Import'!A:C,3,FALSE)</f>
        <v>GYPK</v>
      </c>
    </row>
    <row r="691" spans="1:15">
      <c r="A691" s="171" t="s">
        <v>380</v>
      </c>
      <c r="B691" s="102" t="str">
        <f>VLOOKUP(A691,'Order Summary'!B:G,5,FALSE)</f>
        <v>Standard</v>
      </c>
      <c r="C691" s="102" t="s">
        <v>615</v>
      </c>
      <c r="D691" s="172" t="s">
        <v>447</v>
      </c>
      <c r="E691" s="148" t="s">
        <v>361</v>
      </c>
      <c r="F691" s="75">
        <f>IFERROR(VLOOKUP(N691,'Order Summary'!$I:$AF,MATCH('Order Import'!D691,'Order Summary'!$I$13:$AF$13,0),FALSE),)</f>
        <v>0</v>
      </c>
      <c r="M691" s="102" t="str">
        <f>VLOOKUP(A691,'Order Summary'!$B:$E,4,FALSE)</f>
        <v>NEON YELLOW/BLACK/BLUE</v>
      </c>
      <c r="N691" s="75" t="str">
        <f t="shared" si="18"/>
        <v>000138NEON YELLOW/BLACK/BLUEV01</v>
      </c>
      <c r="O691" s="75" t="str">
        <f>VLOOKUP(A691,'Order Import'!A:C,3,FALSE)</f>
        <v>NWBKBL</v>
      </c>
    </row>
    <row r="692" spans="1:15">
      <c r="A692" s="171" t="s">
        <v>380</v>
      </c>
      <c r="B692" s="102" t="str">
        <f>VLOOKUP(A692,'Order Summary'!B:G,5,FALSE)</f>
        <v>Standard</v>
      </c>
      <c r="C692" s="102" t="s">
        <v>615</v>
      </c>
      <c r="D692" s="172" t="s">
        <v>448</v>
      </c>
      <c r="E692" s="148" t="s">
        <v>361</v>
      </c>
      <c r="F692" s="75">
        <f>IFERROR(VLOOKUP(N692,'Order Summary'!$I:$AF,MATCH('Order Import'!D692,'Order Summary'!$I$13:$AF$13,0),FALSE),)</f>
        <v>0</v>
      </c>
      <c r="M692" s="102" t="str">
        <f>VLOOKUP(A692,'Order Summary'!$B:$E,4,FALSE)</f>
        <v>NEON YELLOW/BLACK/BLUE</v>
      </c>
      <c r="N692" s="75" t="str">
        <f t="shared" si="18"/>
        <v>000138NEON YELLOW/BLACK/BLUEV01</v>
      </c>
      <c r="O692" s="75" t="str">
        <f>VLOOKUP(A692,'Order Import'!A:C,3,FALSE)</f>
        <v>NWBKBL</v>
      </c>
    </row>
    <row r="693" spans="1:15">
      <c r="A693" s="171" t="s">
        <v>380</v>
      </c>
      <c r="B693" s="102" t="str">
        <f>VLOOKUP(A693,'Order Summary'!B:G,5,FALSE)</f>
        <v>Standard</v>
      </c>
      <c r="C693" s="102" t="s">
        <v>615</v>
      </c>
      <c r="D693" s="172" t="s">
        <v>449</v>
      </c>
      <c r="E693" s="148" t="s">
        <v>361</v>
      </c>
      <c r="F693" s="75">
        <f>IFERROR(VLOOKUP(N693,'Order Summary'!$I:$AF,MATCH('Order Import'!D693,'Order Summary'!$I$13:$AF$13,0),FALSE),)</f>
        <v>0</v>
      </c>
      <c r="M693" s="102" t="str">
        <f>VLOOKUP(A693,'Order Summary'!$B:$E,4,FALSE)</f>
        <v>NEON YELLOW/BLACK/BLUE</v>
      </c>
      <c r="N693" s="75" t="str">
        <f t="shared" si="18"/>
        <v>000138NEON YELLOW/BLACK/BLUEV01</v>
      </c>
      <c r="O693" s="75" t="str">
        <f>VLOOKUP(A693,'Order Import'!A:C,3,FALSE)</f>
        <v>NWBKBL</v>
      </c>
    </row>
    <row r="694" spans="1:15">
      <c r="A694" s="171" t="s">
        <v>380</v>
      </c>
      <c r="B694" s="102" t="str">
        <f>VLOOKUP(A694,'Order Summary'!B:G,5,FALSE)</f>
        <v>Standard</v>
      </c>
      <c r="C694" s="102" t="s">
        <v>615</v>
      </c>
      <c r="D694" s="172" t="s">
        <v>450</v>
      </c>
      <c r="E694" s="148" t="s">
        <v>361</v>
      </c>
      <c r="F694" s="75">
        <f>IFERROR(VLOOKUP(N694,'Order Summary'!$I:$AF,MATCH('Order Import'!D694,'Order Summary'!$I$13:$AF$13,0),FALSE),)</f>
        <v>0</v>
      </c>
      <c r="M694" s="102" t="str">
        <f>VLOOKUP(A694,'Order Summary'!$B:$E,4,FALSE)</f>
        <v>NEON YELLOW/BLACK/BLUE</v>
      </c>
      <c r="N694" s="75" t="str">
        <f t="shared" si="18"/>
        <v>000138NEON YELLOW/BLACK/BLUEV01</v>
      </c>
      <c r="O694" s="75" t="str">
        <f>VLOOKUP(A694,'Order Import'!A:C,3,FALSE)</f>
        <v>NWBKBL</v>
      </c>
    </row>
    <row r="695" spans="1:15">
      <c r="A695" s="171" t="s">
        <v>380</v>
      </c>
      <c r="B695" s="102" t="str">
        <f>VLOOKUP(A695,'Order Summary'!B:G,5,FALSE)</f>
        <v>Standard</v>
      </c>
      <c r="C695" s="102" t="s">
        <v>615</v>
      </c>
      <c r="D695" s="172" t="s">
        <v>451</v>
      </c>
      <c r="E695" s="148" t="s">
        <v>361</v>
      </c>
      <c r="F695" s="75">
        <f>IFERROR(VLOOKUP(N695,'Order Summary'!$I:$AF,MATCH('Order Import'!D695,'Order Summary'!$I$13:$AF$13,0),FALSE),)</f>
        <v>0</v>
      </c>
      <c r="M695" s="102" t="str">
        <f>VLOOKUP(A695,'Order Summary'!$B:$E,4,FALSE)</f>
        <v>NEON YELLOW/BLACK/BLUE</v>
      </c>
      <c r="N695" s="75" t="str">
        <f t="shared" si="18"/>
        <v>000138NEON YELLOW/BLACK/BLUEV01</v>
      </c>
      <c r="O695" s="75" t="str">
        <f>VLOOKUP(A695,'Order Import'!A:C,3,FALSE)</f>
        <v>NWBKBL</v>
      </c>
    </row>
    <row r="696" spans="1:15">
      <c r="A696" s="171" t="s">
        <v>380</v>
      </c>
      <c r="B696" s="102" t="str">
        <f>VLOOKUP(A696,'Order Summary'!B:G,5,FALSE)</f>
        <v>Standard</v>
      </c>
      <c r="C696" s="102" t="s">
        <v>615</v>
      </c>
      <c r="D696" s="172" t="s">
        <v>452</v>
      </c>
      <c r="E696" s="148" t="s">
        <v>361</v>
      </c>
      <c r="F696" s="75">
        <f>IFERROR(VLOOKUP(N696,'Order Summary'!$I:$AF,MATCH('Order Import'!D696,'Order Summary'!$I$13:$AF$13,0),FALSE),)</f>
        <v>0</v>
      </c>
      <c r="M696" s="102" t="str">
        <f>VLOOKUP(A696,'Order Summary'!$B:$E,4,FALSE)</f>
        <v>NEON YELLOW/BLACK/BLUE</v>
      </c>
      <c r="N696" s="75" t="str">
        <f t="shared" si="18"/>
        <v>000138NEON YELLOW/BLACK/BLUEV01</v>
      </c>
      <c r="O696" s="75" t="str">
        <f>VLOOKUP(A696,'Order Import'!A:C,3,FALSE)</f>
        <v>NWBKBL</v>
      </c>
    </row>
    <row r="697" spans="1:15">
      <c r="A697" s="171" t="s">
        <v>380</v>
      </c>
      <c r="B697" s="102" t="str">
        <f>VLOOKUP(A697,'Order Summary'!B:G,5,FALSE)</f>
        <v>Standard</v>
      </c>
      <c r="C697" s="102" t="s">
        <v>615</v>
      </c>
      <c r="D697" s="172" t="s">
        <v>453</v>
      </c>
      <c r="E697" s="148" t="s">
        <v>361</v>
      </c>
      <c r="F697" s="75">
        <f>IFERROR(VLOOKUP(N697,'Order Summary'!$I:$AF,MATCH('Order Import'!D697,'Order Summary'!$I$13:$AF$13,0),FALSE),)</f>
        <v>0</v>
      </c>
      <c r="M697" s="102" t="str">
        <f>VLOOKUP(A697,'Order Summary'!$B:$E,4,FALSE)</f>
        <v>NEON YELLOW/BLACK/BLUE</v>
      </c>
      <c r="N697" s="75" t="str">
        <f t="shared" si="18"/>
        <v>000138NEON YELLOW/BLACK/BLUEV01</v>
      </c>
      <c r="O697" s="75" t="str">
        <f>VLOOKUP(A697,'Order Import'!A:C,3,FALSE)</f>
        <v>NWBKBL</v>
      </c>
    </row>
    <row r="698" spans="1:15">
      <c r="A698" s="171" t="s">
        <v>380</v>
      </c>
      <c r="B698" s="102" t="str">
        <f>VLOOKUP(A698,'Order Summary'!B:G,5,FALSE)</f>
        <v>Standard</v>
      </c>
      <c r="C698" s="102" t="s">
        <v>615</v>
      </c>
      <c r="D698" s="172" t="s">
        <v>454</v>
      </c>
      <c r="E698" s="148" t="s">
        <v>361</v>
      </c>
      <c r="F698" s="75">
        <f>IFERROR(VLOOKUP(N698,'Order Summary'!$I:$AF,MATCH('Order Import'!D698,'Order Summary'!$I$13:$AF$13,0),FALSE),)</f>
        <v>0</v>
      </c>
      <c r="M698" s="102" t="str">
        <f>VLOOKUP(A698,'Order Summary'!$B:$E,4,FALSE)</f>
        <v>NEON YELLOW/BLACK/BLUE</v>
      </c>
      <c r="N698" s="75" t="str">
        <f t="shared" si="18"/>
        <v>000138NEON YELLOW/BLACK/BLUEV01</v>
      </c>
      <c r="O698" s="75" t="str">
        <f>VLOOKUP(A698,'Order Import'!A:C,3,FALSE)</f>
        <v>NWBKBL</v>
      </c>
    </row>
    <row r="699" spans="1:15">
      <c r="A699" s="171" t="s">
        <v>380</v>
      </c>
      <c r="B699" s="102" t="str">
        <f>VLOOKUP(A699,'Order Summary'!B:G,5,FALSE)</f>
        <v>Standard</v>
      </c>
      <c r="C699" s="102" t="s">
        <v>615</v>
      </c>
      <c r="D699" s="172" t="s">
        <v>455</v>
      </c>
      <c r="E699" s="148" t="s">
        <v>361</v>
      </c>
      <c r="F699" s="75">
        <f>IFERROR(VLOOKUP(N699,'Order Summary'!$I:$AF,MATCH('Order Import'!D699,'Order Summary'!$I$13:$AF$13,0),FALSE),)</f>
        <v>0</v>
      </c>
      <c r="M699" s="102" t="str">
        <f>VLOOKUP(A699,'Order Summary'!$B:$E,4,FALSE)</f>
        <v>NEON YELLOW/BLACK/BLUE</v>
      </c>
      <c r="N699" s="75" t="str">
        <f t="shared" si="18"/>
        <v>000138NEON YELLOW/BLACK/BLUEV01</v>
      </c>
      <c r="O699" s="75" t="str">
        <f>VLOOKUP(A699,'Order Import'!A:C,3,FALSE)</f>
        <v>NWBKBL</v>
      </c>
    </row>
    <row r="700" spans="1:15">
      <c r="A700" s="171" t="s">
        <v>380</v>
      </c>
      <c r="B700" s="102" t="str">
        <f>VLOOKUP(A700,'Order Summary'!B:G,5,FALSE)</f>
        <v>Standard</v>
      </c>
      <c r="C700" s="102" t="s">
        <v>615</v>
      </c>
      <c r="D700" s="172" t="s">
        <v>456</v>
      </c>
      <c r="E700" s="148" t="s">
        <v>361</v>
      </c>
      <c r="F700" s="75">
        <f>IFERROR(VLOOKUP(N700,'Order Summary'!$I:$AF,MATCH('Order Import'!D700,'Order Summary'!$I$13:$AF$13,0),FALSE),)</f>
        <v>0</v>
      </c>
      <c r="M700" s="102" t="str">
        <f>VLOOKUP(A700,'Order Summary'!$B:$E,4,FALSE)</f>
        <v>NEON YELLOW/BLACK/BLUE</v>
      </c>
      <c r="N700" s="75" t="str">
        <f t="shared" si="18"/>
        <v>000138NEON YELLOW/BLACK/BLUEV01</v>
      </c>
      <c r="O700" s="75" t="str">
        <f>VLOOKUP(A700,'Order Import'!A:C,3,FALSE)</f>
        <v>NWBKBL</v>
      </c>
    </row>
    <row r="701" spans="1:15">
      <c r="A701" s="171" t="s">
        <v>380</v>
      </c>
      <c r="B701" s="102" t="str">
        <f>VLOOKUP(A701,'Order Summary'!B:G,5,FALSE)</f>
        <v>Standard</v>
      </c>
      <c r="C701" s="102" t="s">
        <v>615</v>
      </c>
      <c r="D701" s="172" t="s">
        <v>457</v>
      </c>
      <c r="E701" s="148" t="s">
        <v>361</v>
      </c>
      <c r="F701" s="75">
        <f>IFERROR(VLOOKUP(N701,'Order Summary'!$I:$AF,MATCH('Order Import'!D701,'Order Summary'!$I$13:$AF$13,0),FALSE),)</f>
        <v>0</v>
      </c>
      <c r="M701" s="102" t="str">
        <f>VLOOKUP(A701,'Order Summary'!$B:$E,4,FALSE)</f>
        <v>NEON YELLOW/BLACK/BLUE</v>
      </c>
      <c r="N701" s="75" t="str">
        <f t="shared" si="18"/>
        <v>000138NEON YELLOW/BLACK/BLUEV01</v>
      </c>
      <c r="O701" s="75" t="str">
        <f>VLOOKUP(A701,'Order Import'!A:C,3,FALSE)</f>
        <v>NWBKBL</v>
      </c>
    </row>
    <row r="702" spans="1:15">
      <c r="A702" s="171" t="s">
        <v>380</v>
      </c>
      <c r="B702" s="102" t="str">
        <f>VLOOKUP(A702,'Order Summary'!B:G,5,FALSE)</f>
        <v>Standard</v>
      </c>
      <c r="C702" s="102" t="s">
        <v>615</v>
      </c>
      <c r="D702" s="172" t="s">
        <v>458</v>
      </c>
      <c r="E702" s="148" t="s">
        <v>361</v>
      </c>
      <c r="F702" s="75">
        <f>IFERROR(VLOOKUP(N702,'Order Summary'!$I:$AF,MATCH('Order Import'!D702,'Order Summary'!$I$13:$AF$13,0),FALSE),)</f>
        <v>0</v>
      </c>
      <c r="M702" s="102" t="str">
        <f>VLOOKUP(A702,'Order Summary'!$B:$E,4,FALSE)</f>
        <v>NEON YELLOW/BLACK/BLUE</v>
      </c>
      <c r="N702" s="75" t="str">
        <f t="shared" si="18"/>
        <v>000138NEON YELLOW/BLACK/BLUEV01</v>
      </c>
      <c r="O702" s="75" t="str">
        <f>VLOOKUP(A702,'Order Import'!A:C,3,FALSE)</f>
        <v>NWBKBL</v>
      </c>
    </row>
    <row r="703" spans="1:15">
      <c r="A703" s="171" t="s">
        <v>380</v>
      </c>
      <c r="B703" s="102" t="str">
        <f>VLOOKUP(A703,'Order Summary'!B:G,5,FALSE)</f>
        <v>Standard</v>
      </c>
      <c r="C703" s="102" t="s">
        <v>615</v>
      </c>
      <c r="D703" s="172" t="s">
        <v>459</v>
      </c>
      <c r="E703" s="148" t="s">
        <v>361</v>
      </c>
      <c r="F703" s="75">
        <f>IFERROR(VLOOKUP(N703,'Order Summary'!$I:$AF,MATCH('Order Import'!D703,'Order Summary'!$I$13:$AF$13,0),FALSE),)</f>
        <v>0</v>
      </c>
      <c r="M703" s="102" t="str">
        <f>VLOOKUP(A703,'Order Summary'!$B:$E,4,FALSE)</f>
        <v>NEON YELLOW/BLACK/BLUE</v>
      </c>
      <c r="N703" s="75" t="str">
        <f t="shared" si="18"/>
        <v>000138NEON YELLOW/BLACK/BLUEV01</v>
      </c>
      <c r="O703" s="75" t="str">
        <f>VLOOKUP(A703,'Order Import'!A:C,3,FALSE)</f>
        <v>NWBKBL</v>
      </c>
    </row>
    <row r="704" spans="1:15">
      <c r="A704" s="171" t="s">
        <v>380</v>
      </c>
      <c r="B704" s="102" t="str">
        <f>VLOOKUP(A704,'Order Summary'!B:G,5,FALSE)</f>
        <v>Standard</v>
      </c>
      <c r="C704" s="102" t="s">
        <v>615</v>
      </c>
      <c r="D704" s="172" t="s">
        <v>460</v>
      </c>
      <c r="E704" s="148" t="s">
        <v>361</v>
      </c>
      <c r="F704" s="75">
        <f>IFERROR(VLOOKUP(N704,'Order Summary'!$I:$AF,MATCH('Order Import'!D704,'Order Summary'!$I$13:$AF$13,0),FALSE),)</f>
        <v>0</v>
      </c>
      <c r="M704" s="102" t="str">
        <f>VLOOKUP(A704,'Order Summary'!$B:$E,4,FALSE)</f>
        <v>NEON YELLOW/BLACK/BLUE</v>
      </c>
      <c r="N704" s="75" t="str">
        <f t="shared" si="18"/>
        <v>000138NEON YELLOW/BLACK/BLUEV01</v>
      </c>
      <c r="O704" s="75" t="str">
        <f>VLOOKUP(A704,'Order Import'!A:C,3,FALSE)</f>
        <v>NWBKBL</v>
      </c>
    </row>
    <row r="705" spans="1:15">
      <c r="A705" s="171" t="s">
        <v>380</v>
      </c>
      <c r="B705" s="102" t="str">
        <f>VLOOKUP(A705,'Order Summary'!B:G,5,FALSE)</f>
        <v>Standard</v>
      </c>
      <c r="C705" s="102" t="s">
        <v>615</v>
      </c>
      <c r="D705" s="172" t="s">
        <v>461</v>
      </c>
      <c r="E705" s="148" t="s">
        <v>361</v>
      </c>
      <c r="F705" s="75">
        <f>IFERROR(VLOOKUP(N705,'Order Summary'!$I:$AF,MATCH('Order Import'!D705,'Order Summary'!$I$13:$AF$13,0),FALSE),)</f>
        <v>0</v>
      </c>
      <c r="M705" s="102" t="str">
        <f>VLOOKUP(A705,'Order Summary'!$B:$E,4,FALSE)</f>
        <v>NEON YELLOW/BLACK/BLUE</v>
      </c>
      <c r="N705" s="75" t="str">
        <f t="shared" si="18"/>
        <v>000138NEON YELLOW/BLACK/BLUEV01</v>
      </c>
      <c r="O705" s="75" t="str">
        <f>VLOOKUP(A705,'Order Import'!A:C,3,FALSE)</f>
        <v>NWBKBL</v>
      </c>
    </row>
    <row r="706" spans="1:15">
      <c r="A706" s="171" t="s">
        <v>380</v>
      </c>
      <c r="B706" s="102" t="str">
        <f>VLOOKUP(A706,'Order Summary'!B:G,5,FALSE)</f>
        <v>Standard</v>
      </c>
      <c r="C706" s="102" t="s">
        <v>474</v>
      </c>
      <c r="D706" s="172" t="s">
        <v>447</v>
      </c>
      <c r="E706" s="148" t="s">
        <v>361</v>
      </c>
      <c r="F706" s="75">
        <f>IFERROR(VLOOKUP(N706,'Order Summary'!$I:$AF,MATCH('Order Import'!D706,'Order Summary'!$I$13:$AF$13,0),FALSE),)</f>
        <v>0</v>
      </c>
      <c r="M706" s="102" t="s">
        <v>408</v>
      </c>
      <c r="N706" s="75" t="str">
        <f t="shared" ref="N706:N912" si="19">CONCATENATE(A706,M706,E706)</f>
        <v>000138BLACK/RED/GREYV01</v>
      </c>
      <c r="O706" s="75" t="s">
        <v>474</v>
      </c>
    </row>
    <row r="707" spans="1:15">
      <c r="A707" s="171" t="s">
        <v>380</v>
      </c>
      <c r="B707" s="102" t="str">
        <f>VLOOKUP(A707,'Order Summary'!B:G,5,FALSE)</f>
        <v>Standard</v>
      </c>
      <c r="C707" s="102" t="s">
        <v>474</v>
      </c>
      <c r="D707" s="172" t="s">
        <v>448</v>
      </c>
      <c r="E707" s="148" t="s">
        <v>361</v>
      </c>
      <c r="F707" s="75">
        <f>IFERROR(VLOOKUP(N707,'Order Summary'!$I:$AF,MATCH('Order Import'!D707,'Order Summary'!$I$13:$AF$13,0),FALSE),)</f>
        <v>0</v>
      </c>
      <c r="M707" s="102" t="s">
        <v>408</v>
      </c>
      <c r="N707" s="75" t="str">
        <f t="shared" si="19"/>
        <v>000138BLACK/RED/GREYV01</v>
      </c>
      <c r="O707" s="75" t="s">
        <v>474</v>
      </c>
    </row>
    <row r="708" spans="1:15">
      <c r="A708" s="171" t="s">
        <v>380</v>
      </c>
      <c r="B708" s="102" t="str">
        <f>VLOOKUP(A708,'Order Summary'!B:G,5,FALSE)</f>
        <v>Standard</v>
      </c>
      <c r="C708" s="102" t="s">
        <v>474</v>
      </c>
      <c r="D708" s="172" t="s">
        <v>449</v>
      </c>
      <c r="E708" s="148" t="s">
        <v>361</v>
      </c>
      <c r="F708" s="75">
        <f>IFERROR(VLOOKUP(N708,'Order Summary'!$I:$AF,MATCH('Order Import'!D708,'Order Summary'!$I$13:$AF$13,0),FALSE),)</f>
        <v>0</v>
      </c>
      <c r="M708" s="102" t="s">
        <v>408</v>
      </c>
      <c r="N708" s="75" t="str">
        <f t="shared" si="19"/>
        <v>000138BLACK/RED/GREYV01</v>
      </c>
      <c r="O708" s="75" t="s">
        <v>474</v>
      </c>
    </row>
    <row r="709" spans="1:15">
      <c r="A709" s="171" t="s">
        <v>380</v>
      </c>
      <c r="B709" s="102" t="str">
        <f>VLOOKUP(A709,'Order Summary'!B:G,5,FALSE)</f>
        <v>Standard</v>
      </c>
      <c r="C709" s="102" t="s">
        <v>474</v>
      </c>
      <c r="D709" s="172" t="s">
        <v>450</v>
      </c>
      <c r="E709" s="148" t="s">
        <v>361</v>
      </c>
      <c r="F709" s="75">
        <f>IFERROR(VLOOKUP(N709,'Order Summary'!$I:$AF,MATCH('Order Import'!D709,'Order Summary'!$I$13:$AF$13,0),FALSE),)</f>
        <v>4</v>
      </c>
      <c r="M709" s="102" t="s">
        <v>408</v>
      </c>
      <c r="N709" s="75" t="str">
        <f t="shared" si="19"/>
        <v>000138BLACK/RED/GREYV01</v>
      </c>
      <c r="O709" s="75" t="s">
        <v>474</v>
      </c>
    </row>
    <row r="710" spans="1:15">
      <c r="A710" s="171" t="s">
        <v>380</v>
      </c>
      <c r="B710" s="102" t="str">
        <f>VLOOKUP(A710,'Order Summary'!B:G,5,FALSE)</f>
        <v>Standard</v>
      </c>
      <c r="C710" s="102" t="s">
        <v>474</v>
      </c>
      <c r="D710" s="172" t="s">
        <v>451</v>
      </c>
      <c r="E710" s="148" t="s">
        <v>361</v>
      </c>
      <c r="F710" s="75">
        <f>IFERROR(VLOOKUP(N710,'Order Summary'!$I:$AF,MATCH('Order Import'!D710,'Order Summary'!$I$13:$AF$13,0),FALSE),)</f>
        <v>6</v>
      </c>
      <c r="M710" s="102" t="s">
        <v>408</v>
      </c>
      <c r="N710" s="75" t="str">
        <f t="shared" si="19"/>
        <v>000138BLACK/RED/GREYV01</v>
      </c>
      <c r="O710" s="75" t="s">
        <v>474</v>
      </c>
    </row>
    <row r="711" spans="1:15">
      <c r="A711" s="171" t="s">
        <v>380</v>
      </c>
      <c r="B711" s="102" t="str">
        <f>VLOOKUP(A711,'Order Summary'!B:G,5,FALSE)</f>
        <v>Standard</v>
      </c>
      <c r="C711" s="102" t="s">
        <v>474</v>
      </c>
      <c r="D711" s="172" t="s">
        <v>452</v>
      </c>
      <c r="E711" s="148" t="s">
        <v>361</v>
      </c>
      <c r="F711" s="75">
        <f>IFERROR(VLOOKUP(N711,'Order Summary'!$I:$AF,MATCH('Order Import'!D711,'Order Summary'!$I$13:$AF$13,0),FALSE),)</f>
        <v>6</v>
      </c>
      <c r="M711" s="102" t="s">
        <v>408</v>
      </c>
      <c r="N711" s="75" t="str">
        <f t="shared" si="19"/>
        <v>000138BLACK/RED/GREYV01</v>
      </c>
      <c r="O711" s="75" t="s">
        <v>474</v>
      </c>
    </row>
    <row r="712" spans="1:15">
      <c r="A712" s="171" t="s">
        <v>380</v>
      </c>
      <c r="B712" s="102" t="str">
        <f>VLOOKUP(A712,'Order Summary'!B:G,5,FALSE)</f>
        <v>Standard</v>
      </c>
      <c r="C712" s="102" t="s">
        <v>474</v>
      </c>
      <c r="D712" s="172" t="s">
        <v>453</v>
      </c>
      <c r="E712" s="148" t="s">
        <v>361</v>
      </c>
      <c r="F712" s="75">
        <f>IFERROR(VLOOKUP(N712,'Order Summary'!$I:$AF,MATCH('Order Import'!D712,'Order Summary'!$I$13:$AF$13,0),FALSE),)</f>
        <v>8</v>
      </c>
      <c r="M712" s="102" t="s">
        <v>408</v>
      </c>
      <c r="N712" s="75" t="str">
        <f t="shared" si="19"/>
        <v>000138BLACK/RED/GREYV01</v>
      </c>
      <c r="O712" s="75" t="s">
        <v>474</v>
      </c>
    </row>
    <row r="713" spans="1:15">
      <c r="A713" s="171" t="s">
        <v>380</v>
      </c>
      <c r="B713" s="102" t="str">
        <f>VLOOKUP(A713,'Order Summary'!B:G,5,FALSE)</f>
        <v>Standard</v>
      </c>
      <c r="C713" s="102" t="s">
        <v>474</v>
      </c>
      <c r="D713" s="172" t="s">
        <v>454</v>
      </c>
      <c r="E713" s="148" t="s">
        <v>361</v>
      </c>
      <c r="F713" s="75">
        <f>IFERROR(VLOOKUP(N713,'Order Summary'!$I:$AF,MATCH('Order Import'!D713,'Order Summary'!$I$13:$AF$13,0),FALSE),)</f>
        <v>8</v>
      </c>
      <c r="M713" s="102" t="s">
        <v>408</v>
      </c>
      <c r="N713" s="75" t="str">
        <f t="shared" si="19"/>
        <v>000138BLACK/RED/GREYV01</v>
      </c>
      <c r="O713" s="75" t="s">
        <v>474</v>
      </c>
    </row>
    <row r="714" spans="1:15">
      <c r="A714" s="171" t="s">
        <v>380</v>
      </c>
      <c r="B714" s="102" t="str">
        <f>VLOOKUP(A714,'Order Summary'!B:G,5,FALSE)</f>
        <v>Standard</v>
      </c>
      <c r="C714" s="102" t="s">
        <v>474</v>
      </c>
      <c r="D714" s="172" t="s">
        <v>455</v>
      </c>
      <c r="E714" s="148" t="s">
        <v>361</v>
      </c>
      <c r="F714" s="75">
        <f>IFERROR(VLOOKUP(N714,'Order Summary'!$I:$AF,MATCH('Order Import'!D714,'Order Summary'!$I$13:$AF$13,0),FALSE),)</f>
        <v>8</v>
      </c>
      <c r="M714" s="102" t="s">
        <v>408</v>
      </c>
      <c r="N714" s="75" t="str">
        <f t="shared" si="19"/>
        <v>000138BLACK/RED/GREYV01</v>
      </c>
      <c r="O714" s="75" t="s">
        <v>474</v>
      </c>
    </row>
    <row r="715" spans="1:15">
      <c r="A715" s="171" t="s">
        <v>380</v>
      </c>
      <c r="B715" s="102" t="str">
        <f>VLOOKUP(A715,'Order Summary'!B:G,5,FALSE)</f>
        <v>Standard</v>
      </c>
      <c r="C715" s="102" t="s">
        <v>474</v>
      </c>
      <c r="D715" s="172" t="s">
        <v>456</v>
      </c>
      <c r="E715" s="148" t="s">
        <v>361</v>
      </c>
      <c r="F715" s="75">
        <f>IFERROR(VLOOKUP(N715,'Order Summary'!$I:$AF,MATCH('Order Import'!D715,'Order Summary'!$I$13:$AF$13,0),FALSE),)</f>
        <v>8</v>
      </c>
      <c r="M715" s="102" t="s">
        <v>408</v>
      </c>
      <c r="N715" s="75" t="str">
        <f t="shared" si="19"/>
        <v>000138BLACK/RED/GREYV01</v>
      </c>
      <c r="O715" s="75" t="s">
        <v>474</v>
      </c>
    </row>
    <row r="716" spans="1:15">
      <c r="A716" s="171" t="s">
        <v>380</v>
      </c>
      <c r="B716" s="102" t="str">
        <f>VLOOKUP(A716,'Order Summary'!B:G,5,FALSE)</f>
        <v>Standard</v>
      </c>
      <c r="C716" s="102" t="s">
        <v>474</v>
      </c>
      <c r="D716" s="172" t="s">
        <v>457</v>
      </c>
      <c r="E716" s="148" t="s">
        <v>361</v>
      </c>
      <c r="F716" s="75">
        <f>IFERROR(VLOOKUP(N716,'Order Summary'!$I:$AF,MATCH('Order Import'!D716,'Order Summary'!$I$13:$AF$13,0),FALSE),)</f>
        <v>6</v>
      </c>
      <c r="M716" s="102" t="s">
        <v>408</v>
      </c>
      <c r="N716" s="75" t="str">
        <f t="shared" si="19"/>
        <v>000138BLACK/RED/GREYV01</v>
      </c>
      <c r="O716" s="75" t="s">
        <v>474</v>
      </c>
    </row>
    <row r="717" spans="1:15">
      <c r="A717" s="171" t="s">
        <v>380</v>
      </c>
      <c r="B717" s="102" t="str">
        <f>VLOOKUP(A717,'Order Summary'!B:G,5,FALSE)</f>
        <v>Standard</v>
      </c>
      <c r="C717" s="102" t="s">
        <v>474</v>
      </c>
      <c r="D717" s="172" t="s">
        <v>458</v>
      </c>
      <c r="E717" s="148" t="s">
        <v>361</v>
      </c>
      <c r="F717" s="75">
        <f>IFERROR(VLOOKUP(N717,'Order Summary'!$I:$AF,MATCH('Order Import'!D717,'Order Summary'!$I$13:$AF$13,0),FALSE),)</f>
        <v>6</v>
      </c>
      <c r="M717" s="102" t="s">
        <v>408</v>
      </c>
      <c r="N717" s="75" t="str">
        <f t="shared" si="19"/>
        <v>000138BLACK/RED/GREYV01</v>
      </c>
      <c r="O717" s="75" t="s">
        <v>474</v>
      </c>
    </row>
    <row r="718" spans="1:15">
      <c r="A718" s="171" t="s">
        <v>380</v>
      </c>
      <c r="B718" s="102" t="str">
        <f>VLOOKUP(A718,'Order Summary'!B:G,5,FALSE)</f>
        <v>Standard</v>
      </c>
      <c r="C718" s="102" t="s">
        <v>474</v>
      </c>
      <c r="D718" s="172" t="s">
        <v>459</v>
      </c>
      <c r="E718" s="148" t="s">
        <v>361</v>
      </c>
      <c r="F718" s="75">
        <f>IFERROR(VLOOKUP(N718,'Order Summary'!$I:$AF,MATCH('Order Import'!D718,'Order Summary'!$I$13:$AF$13,0),FALSE),)</f>
        <v>4</v>
      </c>
      <c r="M718" s="102" t="s">
        <v>408</v>
      </c>
      <c r="N718" s="75" t="str">
        <f t="shared" si="19"/>
        <v>000138BLACK/RED/GREYV01</v>
      </c>
      <c r="O718" s="75" t="s">
        <v>474</v>
      </c>
    </row>
    <row r="719" spans="1:15">
      <c r="A719" s="171" t="s">
        <v>380</v>
      </c>
      <c r="B719" s="102" t="str">
        <f>VLOOKUP(A719,'Order Summary'!B:G,5,FALSE)</f>
        <v>Standard</v>
      </c>
      <c r="C719" s="102" t="s">
        <v>474</v>
      </c>
      <c r="D719" s="172" t="s">
        <v>460</v>
      </c>
      <c r="E719" s="148" t="s">
        <v>361</v>
      </c>
      <c r="F719" s="75">
        <f>IFERROR(VLOOKUP(N719,'Order Summary'!$I:$AF,MATCH('Order Import'!D719,'Order Summary'!$I$13:$AF$13,0),FALSE),)</f>
        <v>3</v>
      </c>
      <c r="M719" s="102" t="s">
        <v>408</v>
      </c>
      <c r="N719" s="75" t="str">
        <f t="shared" si="19"/>
        <v>000138BLACK/RED/GREYV01</v>
      </c>
      <c r="O719" s="75" t="s">
        <v>474</v>
      </c>
    </row>
    <row r="720" spans="1:15">
      <c r="A720" s="171" t="s">
        <v>380</v>
      </c>
      <c r="B720" s="102" t="str">
        <f>VLOOKUP(A720,'Order Summary'!B:G,5,FALSE)</f>
        <v>Standard</v>
      </c>
      <c r="C720" s="102" t="s">
        <v>474</v>
      </c>
      <c r="D720" s="172" t="s">
        <v>461</v>
      </c>
      <c r="E720" s="148" t="s">
        <v>361</v>
      </c>
      <c r="F720" s="75">
        <f>IFERROR(VLOOKUP(N720,'Order Summary'!$I:$AF,MATCH('Order Import'!D720,'Order Summary'!$I$13:$AF$13,0),FALSE),)</f>
        <v>0</v>
      </c>
      <c r="M720" s="102" t="s">
        <v>408</v>
      </c>
      <c r="N720" s="75" t="str">
        <f t="shared" si="19"/>
        <v>000138BLACK/RED/GREYV01</v>
      </c>
      <c r="O720" s="75" t="s">
        <v>474</v>
      </c>
    </row>
    <row r="721" spans="1:15">
      <c r="A721" s="171" t="s">
        <v>380</v>
      </c>
      <c r="B721" s="102" t="str">
        <f>VLOOKUP(A721,'Order Summary'!B:G,5,FALSE)</f>
        <v>Standard</v>
      </c>
      <c r="C721" s="102" t="s">
        <v>483</v>
      </c>
      <c r="D721" s="172" t="s">
        <v>447</v>
      </c>
      <c r="E721" s="148" t="s">
        <v>361</v>
      </c>
      <c r="F721" s="75">
        <f>IFERROR(VLOOKUP(N721,'Order Summary'!$I:$AF,MATCH('Order Import'!D721,'Order Summary'!$I$13:$AF$13,0),FALSE),)</f>
        <v>0</v>
      </c>
      <c r="M721" s="102" t="s">
        <v>415</v>
      </c>
      <c r="N721" s="75" t="str">
        <f t="shared" si="19"/>
        <v>000138SILVER/BLUE/REDV01</v>
      </c>
      <c r="O721" s="75" t="s">
        <v>483</v>
      </c>
    </row>
    <row r="722" spans="1:15">
      <c r="A722" s="171" t="s">
        <v>380</v>
      </c>
      <c r="B722" s="102" t="str">
        <f>VLOOKUP(A722,'Order Summary'!B:G,5,FALSE)</f>
        <v>Standard</v>
      </c>
      <c r="C722" s="102" t="s">
        <v>483</v>
      </c>
      <c r="D722" s="172" t="s">
        <v>448</v>
      </c>
      <c r="E722" s="148" t="s">
        <v>361</v>
      </c>
      <c r="F722" s="75">
        <f>IFERROR(VLOOKUP(N722,'Order Summary'!$I:$AF,MATCH('Order Import'!D722,'Order Summary'!$I$13:$AF$13,0),FALSE),)</f>
        <v>0</v>
      </c>
      <c r="M722" s="102" t="s">
        <v>415</v>
      </c>
      <c r="N722" s="75" t="str">
        <f t="shared" si="19"/>
        <v>000138SILVER/BLUE/REDV01</v>
      </c>
      <c r="O722" s="75" t="s">
        <v>483</v>
      </c>
    </row>
    <row r="723" spans="1:15">
      <c r="A723" s="171" t="s">
        <v>380</v>
      </c>
      <c r="B723" s="102" t="str">
        <f>VLOOKUP(A723,'Order Summary'!B:G,5,FALSE)</f>
        <v>Standard</v>
      </c>
      <c r="C723" s="102" t="s">
        <v>483</v>
      </c>
      <c r="D723" s="172" t="s">
        <v>449</v>
      </c>
      <c r="E723" s="148" t="s">
        <v>361</v>
      </c>
      <c r="F723" s="75">
        <f>IFERROR(VLOOKUP(N723,'Order Summary'!$I:$AF,MATCH('Order Import'!D723,'Order Summary'!$I$13:$AF$13,0),FALSE),)</f>
        <v>0</v>
      </c>
      <c r="M723" s="102" t="s">
        <v>415</v>
      </c>
      <c r="N723" s="75" t="str">
        <f t="shared" si="19"/>
        <v>000138SILVER/BLUE/REDV01</v>
      </c>
      <c r="O723" s="75" t="s">
        <v>483</v>
      </c>
    </row>
    <row r="724" spans="1:15">
      <c r="A724" s="171" t="s">
        <v>380</v>
      </c>
      <c r="B724" s="102" t="str">
        <f>VLOOKUP(A724,'Order Summary'!B:G,5,FALSE)</f>
        <v>Standard</v>
      </c>
      <c r="C724" s="102" t="s">
        <v>483</v>
      </c>
      <c r="D724" s="172" t="s">
        <v>450</v>
      </c>
      <c r="E724" s="148" t="s">
        <v>361</v>
      </c>
      <c r="F724" s="75">
        <f>IFERROR(VLOOKUP(N724,'Order Summary'!$I:$AF,MATCH('Order Import'!D724,'Order Summary'!$I$13:$AF$13,0),FALSE),)</f>
        <v>0</v>
      </c>
      <c r="M724" s="102" t="s">
        <v>415</v>
      </c>
      <c r="N724" s="75" t="str">
        <f t="shared" si="19"/>
        <v>000138SILVER/BLUE/REDV01</v>
      </c>
      <c r="O724" s="75" t="s">
        <v>483</v>
      </c>
    </row>
    <row r="725" spans="1:15">
      <c r="A725" s="171" t="s">
        <v>380</v>
      </c>
      <c r="B725" s="102" t="str">
        <f>VLOOKUP(A725,'Order Summary'!B:G,5,FALSE)</f>
        <v>Standard</v>
      </c>
      <c r="C725" s="102" t="s">
        <v>483</v>
      </c>
      <c r="D725" s="172" t="s">
        <v>451</v>
      </c>
      <c r="E725" s="148" t="s">
        <v>361</v>
      </c>
      <c r="F725" s="75">
        <f>IFERROR(VLOOKUP(N725,'Order Summary'!$I:$AF,MATCH('Order Import'!D725,'Order Summary'!$I$13:$AF$13,0),FALSE),)</f>
        <v>0</v>
      </c>
      <c r="M725" s="102" t="s">
        <v>415</v>
      </c>
      <c r="N725" s="75" t="str">
        <f t="shared" si="19"/>
        <v>000138SILVER/BLUE/REDV01</v>
      </c>
      <c r="O725" s="75" t="s">
        <v>483</v>
      </c>
    </row>
    <row r="726" spans="1:15">
      <c r="A726" s="171" t="s">
        <v>380</v>
      </c>
      <c r="B726" s="102" t="str">
        <f>VLOOKUP(A726,'Order Summary'!B:G,5,FALSE)</f>
        <v>Standard</v>
      </c>
      <c r="C726" s="102" t="s">
        <v>483</v>
      </c>
      <c r="D726" s="172" t="s">
        <v>452</v>
      </c>
      <c r="E726" s="148" t="s">
        <v>361</v>
      </c>
      <c r="F726" s="75">
        <f>IFERROR(VLOOKUP(N726,'Order Summary'!$I:$AF,MATCH('Order Import'!D726,'Order Summary'!$I$13:$AF$13,0),FALSE),)</f>
        <v>0</v>
      </c>
      <c r="M726" s="102" t="s">
        <v>415</v>
      </c>
      <c r="N726" s="75" t="str">
        <f t="shared" si="19"/>
        <v>000138SILVER/BLUE/REDV01</v>
      </c>
      <c r="O726" s="75" t="s">
        <v>483</v>
      </c>
    </row>
    <row r="727" spans="1:15">
      <c r="A727" s="171" t="s">
        <v>380</v>
      </c>
      <c r="B727" s="102" t="str">
        <f>VLOOKUP(A727,'Order Summary'!B:G,5,FALSE)</f>
        <v>Standard</v>
      </c>
      <c r="C727" s="102" t="s">
        <v>483</v>
      </c>
      <c r="D727" s="172" t="s">
        <v>453</v>
      </c>
      <c r="E727" s="148" t="s">
        <v>361</v>
      </c>
      <c r="F727" s="75">
        <f>IFERROR(VLOOKUP(N727,'Order Summary'!$I:$AF,MATCH('Order Import'!D727,'Order Summary'!$I$13:$AF$13,0),FALSE),)</f>
        <v>0</v>
      </c>
      <c r="M727" s="102" t="s">
        <v>415</v>
      </c>
      <c r="N727" s="75" t="str">
        <f t="shared" si="19"/>
        <v>000138SILVER/BLUE/REDV01</v>
      </c>
      <c r="O727" s="75" t="s">
        <v>483</v>
      </c>
    </row>
    <row r="728" spans="1:15">
      <c r="A728" s="171" t="s">
        <v>380</v>
      </c>
      <c r="B728" s="102" t="str">
        <f>VLOOKUP(A728,'Order Summary'!B:G,5,FALSE)</f>
        <v>Standard</v>
      </c>
      <c r="C728" s="102" t="s">
        <v>483</v>
      </c>
      <c r="D728" s="172" t="s">
        <v>454</v>
      </c>
      <c r="E728" s="148" t="s">
        <v>361</v>
      </c>
      <c r="F728" s="75">
        <f>IFERROR(VLOOKUP(N728,'Order Summary'!$I:$AF,MATCH('Order Import'!D728,'Order Summary'!$I$13:$AF$13,0),FALSE),)</f>
        <v>0</v>
      </c>
      <c r="M728" s="102" t="s">
        <v>415</v>
      </c>
      <c r="N728" s="75" t="str">
        <f t="shared" si="19"/>
        <v>000138SILVER/BLUE/REDV01</v>
      </c>
      <c r="O728" s="75" t="s">
        <v>483</v>
      </c>
    </row>
    <row r="729" spans="1:15">
      <c r="A729" s="171" t="s">
        <v>380</v>
      </c>
      <c r="B729" s="102" t="str">
        <f>VLOOKUP(A729,'Order Summary'!B:G,5,FALSE)</f>
        <v>Standard</v>
      </c>
      <c r="C729" s="102" t="s">
        <v>483</v>
      </c>
      <c r="D729" s="172" t="s">
        <v>455</v>
      </c>
      <c r="E729" s="148" t="s">
        <v>361</v>
      </c>
      <c r="F729" s="75">
        <f>IFERROR(VLOOKUP(N729,'Order Summary'!$I:$AF,MATCH('Order Import'!D729,'Order Summary'!$I$13:$AF$13,0),FALSE),)</f>
        <v>0</v>
      </c>
      <c r="M729" s="102" t="s">
        <v>415</v>
      </c>
      <c r="N729" s="75" t="str">
        <f t="shared" si="19"/>
        <v>000138SILVER/BLUE/REDV01</v>
      </c>
      <c r="O729" s="75" t="s">
        <v>483</v>
      </c>
    </row>
    <row r="730" spans="1:15">
      <c r="A730" s="171" t="s">
        <v>380</v>
      </c>
      <c r="B730" s="102" t="str">
        <f>VLOOKUP(A730,'Order Summary'!B:G,5,FALSE)</f>
        <v>Standard</v>
      </c>
      <c r="C730" s="102" t="s">
        <v>483</v>
      </c>
      <c r="D730" s="172" t="s">
        <v>456</v>
      </c>
      <c r="E730" s="148" t="s">
        <v>361</v>
      </c>
      <c r="F730" s="75">
        <f>IFERROR(VLOOKUP(N730,'Order Summary'!$I:$AF,MATCH('Order Import'!D730,'Order Summary'!$I$13:$AF$13,0),FALSE),)</f>
        <v>0</v>
      </c>
      <c r="M730" s="102" t="s">
        <v>415</v>
      </c>
      <c r="N730" s="75" t="str">
        <f t="shared" si="19"/>
        <v>000138SILVER/BLUE/REDV01</v>
      </c>
      <c r="O730" s="75" t="s">
        <v>483</v>
      </c>
    </row>
    <row r="731" spans="1:15">
      <c r="A731" s="171" t="s">
        <v>380</v>
      </c>
      <c r="B731" s="102" t="str">
        <f>VLOOKUP(A731,'Order Summary'!B:G,5,FALSE)</f>
        <v>Standard</v>
      </c>
      <c r="C731" s="102" t="s">
        <v>483</v>
      </c>
      <c r="D731" s="172" t="s">
        <v>457</v>
      </c>
      <c r="E731" s="148" t="s">
        <v>361</v>
      </c>
      <c r="F731" s="75">
        <f>IFERROR(VLOOKUP(N731,'Order Summary'!$I:$AF,MATCH('Order Import'!D731,'Order Summary'!$I$13:$AF$13,0),FALSE),)</f>
        <v>0</v>
      </c>
      <c r="M731" s="102" t="s">
        <v>415</v>
      </c>
      <c r="N731" s="75" t="str">
        <f t="shared" si="19"/>
        <v>000138SILVER/BLUE/REDV01</v>
      </c>
      <c r="O731" s="75" t="s">
        <v>483</v>
      </c>
    </row>
    <row r="732" spans="1:15">
      <c r="A732" s="171" t="s">
        <v>380</v>
      </c>
      <c r="B732" s="102" t="str">
        <f>VLOOKUP(A732,'Order Summary'!B:G,5,FALSE)</f>
        <v>Standard</v>
      </c>
      <c r="C732" s="102" t="s">
        <v>483</v>
      </c>
      <c r="D732" s="172" t="s">
        <v>458</v>
      </c>
      <c r="E732" s="148" t="s">
        <v>361</v>
      </c>
      <c r="F732" s="75">
        <f>IFERROR(VLOOKUP(N732,'Order Summary'!$I:$AF,MATCH('Order Import'!D732,'Order Summary'!$I$13:$AF$13,0),FALSE),)</f>
        <v>0</v>
      </c>
      <c r="M732" s="102" t="s">
        <v>415</v>
      </c>
      <c r="N732" s="75" t="str">
        <f t="shared" si="19"/>
        <v>000138SILVER/BLUE/REDV01</v>
      </c>
      <c r="O732" s="75" t="s">
        <v>483</v>
      </c>
    </row>
    <row r="733" spans="1:15">
      <c r="A733" s="171" t="s">
        <v>380</v>
      </c>
      <c r="B733" s="102" t="str">
        <f>VLOOKUP(A733,'Order Summary'!B:G,5,FALSE)</f>
        <v>Standard</v>
      </c>
      <c r="C733" s="102" t="s">
        <v>483</v>
      </c>
      <c r="D733" s="172" t="s">
        <v>459</v>
      </c>
      <c r="E733" s="148" t="s">
        <v>361</v>
      </c>
      <c r="F733" s="75">
        <f>IFERROR(VLOOKUP(N733,'Order Summary'!$I:$AF,MATCH('Order Import'!D733,'Order Summary'!$I$13:$AF$13,0),FALSE),)</f>
        <v>0</v>
      </c>
      <c r="M733" s="102" t="s">
        <v>415</v>
      </c>
      <c r="N733" s="75" t="str">
        <f t="shared" si="19"/>
        <v>000138SILVER/BLUE/REDV01</v>
      </c>
      <c r="O733" s="75" t="s">
        <v>483</v>
      </c>
    </row>
    <row r="734" spans="1:15">
      <c r="A734" s="171" t="s">
        <v>380</v>
      </c>
      <c r="B734" s="102" t="str">
        <f>VLOOKUP(A734,'Order Summary'!B:G,5,FALSE)</f>
        <v>Standard</v>
      </c>
      <c r="C734" s="102" t="s">
        <v>483</v>
      </c>
      <c r="D734" s="172" t="s">
        <v>460</v>
      </c>
      <c r="E734" s="148" t="s">
        <v>361</v>
      </c>
      <c r="F734" s="75">
        <f>IFERROR(VLOOKUP(N734,'Order Summary'!$I:$AF,MATCH('Order Import'!D734,'Order Summary'!$I$13:$AF$13,0),FALSE),)</f>
        <v>0</v>
      </c>
      <c r="M734" s="102" t="s">
        <v>415</v>
      </c>
      <c r="N734" s="75" t="str">
        <f t="shared" si="19"/>
        <v>000138SILVER/BLUE/REDV01</v>
      </c>
      <c r="O734" s="75" t="s">
        <v>483</v>
      </c>
    </row>
    <row r="735" spans="1:15">
      <c r="A735" s="171" t="s">
        <v>380</v>
      </c>
      <c r="B735" s="102" t="str">
        <f>VLOOKUP(A735,'Order Summary'!B:G,5,FALSE)</f>
        <v>Standard</v>
      </c>
      <c r="C735" s="102" t="s">
        <v>483</v>
      </c>
      <c r="D735" s="172" t="s">
        <v>461</v>
      </c>
      <c r="E735" s="148" t="s">
        <v>361</v>
      </c>
      <c r="F735" s="75">
        <f>IFERROR(VLOOKUP(N735,'Order Summary'!$I:$AF,MATCH('Order Import'!D735,'Order Summary'!$I$13:$AF$13,0),FALSE),)</f>
        <v>0</v>
      </c>
      <c r="M735" s="102" t="s">
        <v>415</v>
      </c>
      <c r="N735" s="75" t="str">
        <f t="shared" si="19"/>
        <v>000138SILVER/BLUE/REDV01</v>
      </c>
      <c r="O735" s="75" t="s">
        <v>483</v>
      </c>
    </row>
    <row r="736" spans="1:15">
      <c r="A736" s="171" t="s">
        <v>381</v>
      </c>
      <c r="B736" s="102" t="str">
        <f>VLOOKUP(A736,'Order Summary'!B:G,5,FALSE)</f>
        <v>Standard</v>
      </c>
      <c r="C736" s="102" t="s">
        <v>616</v>
      </c>
      <c r="D736" s="172" t="s">
        <v>441</v>
      </c>
      <c r="E736" s="148" t="s">
        <v>361</v>
      </c>
      <c r="F736" s="75">
        <f>IFERROR(VLOOKUP(N736,'Order Summary'!$I:$AF,MATCH('Order Import'!D736,'Order Summary'!$I$13:$AF$13,0),FALSE),)</f>
        <v>0</v>
      </c>
      <c r="M736" s="102" t="str">
        <f>VLOOKUP(A736,'Order Summary'!$B:$E,4,FALSE)</f>
        <v>NEON PINK/BLACK/TEAL</v>
      </c>
      <c r="N736" s="75" t="str">
        <f t="shared" si="19"/>
        <v>000139NEON PINK/BLACK/TEALV01</v>
      </c>
      <c r="O736" s="75" t="str">
        <f>VLOOKUP(A736,'Order Import'!A:C,3,FALSE)</f>
        <v>NPBKTL</v>
      </c>
    </row>
    <row r="737" spans="1:15">
      <c r="A737" s="171" t="s">
        <v>381</v>
      </c>
      <c r="B737" s="102" t="str">
        <f>VLOOKUP(A737,'Order Summary'!B:G,5,FALSE)</f>
        <v>Standard</v>
      </c>
      <c r="C737" s="102" t="s">
        <v>616</v>
      </c>
      <c r="D737" s="172" t="s">
        <v>442</v>
      </c>
      <c r="E737" s="148" t="s">
        <v>361</v>
      </c>
      <c r="F737" s="75">
        <f>IFERROR(VLOOKUP(N737,'Order Summary'!$I:$AF,MATCH('Order Import'!D737,'Order Summary'!$I$13:$AF$13,0),FALSE),)</f>
        <v>0</v>
      </c>
      <c r="M737" s="102" t="str">
        <f>VLOOKUP(A737,'Order Summary'!$B:$E,4,FALSE)</f>
        <v>NEON PINK/BLACK/TEAL</v>
      </c>
      <c r="N737" s="75" t="str">
        <f t="shared" ref="N737:N769" si="20">CONCATENATE(A737,M737,E737)</f>
        <v>000139NEON PINK/BLACK/TEALV01</v>
      </c>
      <c r="O737" s="75" t="str">
        <f>VLOOKUP(A737,'Order Import'!A:C,3,FALSE)</f>
        <v>NPBKTL</v>
      </c>
    </row>
    <row r="738" spans="1:15">
      <c r="A738" s="171" t="s">
        <v>381</v>
      </c>
      <c r="B738" s="102" t="str">
        <f>VLOOKUP(A738,'Order Summary'!B:G,5,FALSE)</f>
        <v>Standard</v>
      </c>
      <c r="C738" s="102" t="s">
        <v>616</v>
      </c>
      <c r="D738" s="172" t="s">
        <v>443</v>
      </c>
      <c r="E738" s="148" t="s">
        <v>361</v>
      </c>
      <c r="F738" s="75">
        <f>IFERROR(VLOOKUP(N738,'Order Summary'!$I:$AF,MATCH('Order Import'!D738,'Order Summary'!$I$13:$AF$13,0),FALSE),)</f>
        <v>0</v>
      </c>
      <c r="M738" s="102" t="str">
        <f>VLOOKUP(A738,'Order Summary'!$B:$E,4,FALSE)</f>
        <v>NEON PINK/BLACK/TEAL</v>
      </c>
      <c r="N738" s="75" t="str">
        <f t="shared" si="20"/>
        <v>000139NEON PINK/BLACK/TEALV01</v>
      </c>
      <c r="O738" s="75" t="str">
        <f>VLOOKUP(A738,'Order Import'!A:C,3,FALSE)</f>
        <v>NPBKTL</v>
      </c>
    </row>
    <row r="739" spans="1:15">
      <c r="A739" s="171" t="s">
        <v>381</v>
      </c>
      <c r="B739" s="102" t="str">
        <f>VLOOKUP(A739,'Order Summary'!B:G,5,FALSE)</f>
        <v>Standard</v>
      </c>
      <c r="C739" s="102" t="s">
        <v>616</v>
      </c>
      <c r="D739" s="172" t="s">
        <v>444</v>
      </c>
      <c r="E739" s="148" t="s">
        <v>361</v>
      </c>
      <c r="F739" s="75">
        <f>IFERROR(VLOOKUP(N739,'Order Summary'!$I:$AF,MATCH('Order Import'!D739,'Order Summary'!$I$13:$AF$13,0),FALSE),)</f>
        <v>0</v>
      </c>
      <c r="M739" s="102" t="str">
        <f>VLOOKUP(A739,'Order Summary'!$B:$E,4,FALSE)</f>
        <v>NEON PINK/BLACK/TEAL</v>
      </c>
      <c r="N739" s="75" t="str">
        <f t="shared" si="20"/>
        <v>000139NEON PINK/BLACK/TEALV01</v>
      </c>
      <c r="O739" s="75" t="str">
        <f>VLOOKUP(A739,'Order Import'!A:C,3,FALSE)</f>
        <v>NPBKTL</v>
      </c>
    </row>
    <row r="740" spans="1:15">
      <c r="A740" s="171" t="s">
        <v>381</v>
      </c>
      <c r="B740" s="102" t="str">
        <f>VLOOKUP(A740,'Order Summary'!B:G,5,FALSE)</f>
        <v>Standard</v>
      </c>
      <c r="C740" s="102" t="s">
        <v>616</v>
      </c>
      <c r="D740" s="172" t="s">
        <v>445</v>
      </c>
      <c r="E740" s="148" t="s">
        <v>361</v>
      </c>
      <c r="F740" s="75">
        <f>IFERROR(VLOOKUP(N740,'Order Summary'!$I:$AF,MATCH('Order Import'!D740,'Order Summary'!$I$13:$AF$13,0),FALSE),)</f>
        <v>0</v>
      </c>
      <c r="M740" s="102" t="str">
        <f>VLOOKUP(A740,'Order Summary'!$B:$E,4,FALSE)</f>
        <v>NEON PINK/BLACK/TEAL</v>
      </c>
      <c r="N740" s="75" t="str">
        <f t="shared" si="20"/>
        <v>000139NEON PINK/BLACK/TEALV01</v>
      </c>
      <c r="O740" s="75" t="str">
        <f>VLOOKUP(A740,'Order Import'!A:C,3,FALSE)</f>
        <v>NPBKTL</v>
      </c>
    </row>
    <row r="741" spans="1:15">
      <c r="A741" s="171" t="s">
        <v>381</v>
      </c>
      <c r="B741" s="102" t="str">
        <f>VLOOKUP(A741,'Order Summary'!B:G,5,FALSE)</f>
        <v>Standard</v>
      </c>
      <c r="C741" s="102" t="s">
        <v>616</v>
      </c>
      <c r="D741" s="172" t="s">
        <v>446</v>
      </c>
      <c r="E741" s="148" t="s">
        <v>361</v>
      </c>
      <c r="F741" s="75">
        <f>IFERROR(VLOOKUP(N741,'Order Summary'!$I:$AF,MATCH('Order Import'!D741,'Order Summary'!$I$13:$AF$13,0),FALSE),)</f>
        <v>0</v>
      </c>
      <c r="M741" s="102" t="str">
        <f>VLOOKUP(A741,'Order Summary'!$B:$E,4,FALSE)</f>
        <v>NEON PINK/BLACK/TEAL</v>
      </c>
      <c r="N741" s="75" t="str">
        <f t="shared" si="20"/>
        <v>000139NEON PINK/BLACK/TEALV01</v>
      </c>
      <c r="O741" s="75" t="str">
        <f>VLOOKUP(A741,'Order Import'!A:C,3,FALSE)</f>
        <v>NPBKTL</v>
      </c>
    </row>
    <row r="742" spans="1:15">
      <c r="A742" s="171" t="s">
        <v>381</v>
      </c>
      <c r="B742" s="102" t="str">
        <f>VLOOKUP(A742,'Order Summary'!B:G,5,FALSE)</f>
        <v>Standard</v>
      </c>
      <c r="C742" s="102" t="s">
        <v>616</v>
      </c>
      <c r="D742" s="172" t="s">
        <v>447</v>
      </c>
      <c r="E742" s="148" t="s">
        <v>361</v>
      </c>
      <c r="F742" s="75">
        <f>IFERROR(VLOOKUP(N742,'Order Summary'!$I:$AF,MATCH('Order Import'!D742,'Order Summary'!$I$13:$AF$13,0),FALSE),)</f>
        <v>0</v>
      </c>
      <c r="M742" s="102" t="str">
        <f>VLOOKUP(A742,'Order Summary'!$B:$E,4,FALSE)</f>
        <v>NEON PINK/BLACK/TEAL</v>
      </c>
      <c r="N742" s="75" t="str">
        <f t="shared" si="20"/>
        <v>000139NEON PINK/BLACK/TEALV01</v>
      </c>
      <c r="O742" s="75" t="str">
        <f>VLOOKUP(A742,'Order Import'!A:C,3,FALSE)</f>
        <v>NPBKTL</v>
      </c>
    </row>
    <row r="743" spans="1:15">
      <c r="A743" s="171" t="s">
        <v>381</v>
      </c>
      <c r="B743" s="102" t="str">
        <f>VLOOKUP(A743,'Order Summary'!B:G,5,FALSE)</f>
        <v>Standard</v>
      </c>
      <c r="C743" s="102" t="s">
        <v>616</v>
      </c>
      <c r="D743" s="172" t="s">
        <v>448</v>
      </c>
      <c r="E743" s="148" t="s">
        <v>361</v>
      </c>
      <c r="F743" s="75">
        <f>IFERROR(VLOOKUP(N743,'Order Summary'!$I:$AF,MATCH('Order Import'!D743,'Order Summary'!$I$13:$AF$13,0),FALSE),)</f>
        <v>0</v>
      </c>
      <c r="M743" s="102" t="str">
        <f>VLOOKUP(A743,'Order Summary'!$B:$E,4,FALSE)</f>
        <v>NEON PINK/BLACK/TEAL</v>
      </c>
      <c r="N743" s="75" t="str">
        <f t="shared" si="20"/>
        <v>000139NEON PINK/BLACK/TEALV01</v>
      </c>
      <c r="O743" s="75" t="str">
        <f>VLOOKUP(A743,'Order Import'!A:C,3,FALSE)</f>
        <v>NPBKTL</v>
      </c>
    </row>
    <row r="744" spans="1:15">
      <c r="A744" s="171" t="s">
        <v>381</v>
      </c>
      <c r="B744" s="102" t="str">
        <f>VLOOKUP(A744,'Order Summary'!B:G,5,FALSE)</f>
        <v>Standard</v>
      </c>
      <c r="C744" s="102" t="s">
        <v>616</v>
      </c>
      <c r="D744" s="172" t="s">
        <v>449</v>
      </c>
      <c r="E744" s="148" t="s">
        <v>361</v>
      </c>
      <c r="F744" s="75">
        <f>IFERROR(VLOOKUP(N744,'Order Summary'!$I:$AF,MATCH('Order Import'!D744,'Order Summary'!$I$13:$AF$13,0),FALSE),)</f>
        <v>0</v>
      </c>
      <c r="M744" s="102" t="str">
        <f>VLOOKUP(A744,'Order Summary'!$B:$E,4,FALSE)</f>
        <v>NEON PINK/BLACK/TEAL</v>
      </c>
      <c r="N744" s="75" t="str">
        <f t="shared" si="20"/>
        <v>000139NEON PINK/BLACK/TEALV01</v>
      </c>
      <c r="O744" s="75" t="str">
        <f>VLOOKUP(A744,'Order Import'!A:C,3,FALSE)</f>
        <v>NPBKTL</v>
      </c>
    </row>
    <row r="745" spans="1:15">
      <c r="A745" s="171" t="s">
        <v>381</v>
      </c>
      <c r="B745" s="102" t="str">
        <f>VLOOKUP(A745,'Order Summary'!B:G,5,FALSE)</f>
        <v>Standard</v>
      </c>
      <c r="C745" s="102" t="s">
        <v>616</v>
      </c>
      <c r="D745" s="172" t="s">
        <v>450</v>
      </c>
      <c r="E745" s="148" t="s">
        <v>361</v>
      </c>
      <c r="F745" s="75">
        <f>IFERROR(VLOOKUP(N745,'Order Summary'!$I:$AF,MATCH('Order Import'!D745,'Order Summary'!$I$13:$AF$13,0),FALSE),)</f>
        <v>0</v>
      </c>
      <c r="M745" s="102" t="str">
        <f>VLOOKUP(A745,'Order Summary'!$B:$E,4,FALSE)</f>
        <v>NEON PINK/BLACK/TEAL</v>
      </c>
      <c r="N745" s="75" t="str">
        <f t="shared" si="20"/>
        <v>000139NEON PINK/BLACK/TEALV01</v>
      </c>
      <c r="O745" s="75" t="str">
        <f>VLOOKUP(A745,'Order Import'!A:C,3,FALSE)</f>
        <v>NPBKTL</v>
      </c>
    </row>
    <row r="746" spans="1:15">
      <c r="A746" s="171" t="s">
        <v>381</v>
      </c>
      <c r="B746" s="102" t="str">
        <f>VLOOKUP(A746,'Order Summary'!B:G,5,FALSE)</f>
        <v>Standard</v>
      </c>
      <c r="C746" s="102" t="s">
        <v>616</v>
      </c>
      <c r="D746" s="172" t="s">
        <v>451</v>
      </c>
      <c r="E746" s="148" t="s">
        <v>361</v>
      </c>
      <c r="F746" s="75">
        <f>IFERROR(VLOOKUP(N746,'Order Summary'!$I:$AF,MATCH('Order Import'!D746,'Order Summary'!$I$13:$AF$13,0),FALSE),)</f>
        <v>0</v>
      </c>
      <c r="M746" s="102" t="str">
        <f>VLOOKUP(A746,'Order Summary'!$B:$E,4,FALSE)</f>
        <v>NEON PINK/BLACK/TEAL</v>
      </c>
      <c r="N746" s="75" t="str">
        <f t="shared" si="20"/>
        <v>000139NEON PINK/BLACK/TEALV01</v>
      </c>
      <c r="O746" s="75" t="str">
        <f>VLOOKUP(A746,'Order Import'!A:C,3,FALSE)</f>
        <v>NPBKTL</v>
      </c>
    </row>
    <row r="747" spans="1:15">
      <c r="A747" s="171" t="s">
        <v>381</v>
      </c>
      <c r="B747" s="102" t="str">
        <f>VLOOKUP(A747,'Order Summary'!B:G,5,FALSE)</f>
        <v>Standard</v>
      </c>
      <c r="C747" s="102" t="s">
        <v>616</v>
      </c>
      <c r="D747" s="172" t="s">
        <v>452</v>
      </c>
      <c r="E747" s="148" t="s">
        <v>361</v>
      </c>
      <c r="F747" s="75">
        <f>IFERROR(VLOOKUP(N747,'Order Summary'!$I:$AF,MATCH('Order Import'!D747,'Order Summary'!$I$13:$AF$13,0),FALSE),)</f>
        <v>0</v>
      </c>
      <c r="M747" s="102" t="str">
        <f>VLOOKUP(A747,'Order Summary'!$B:$E,4,FALSE)</f>
        <v>NEON PINK/BLACK/TEAL</v>
      </c>
      <c r="N747" s="75" t="str">
        <f t="shared" si="20"/>
        <v>000139NEON PINK/BLACK/TEALV01</v>
      </c>
      <c r="O747" s="75" t="str">
        <f>VLOOKUP(A747,'Order Import'!A:C,3,FALSE)</f>
        <v>NPBKTL</v>
      </c>
    </row>
    <row r="748" spans="1:15">
      <c r="A748" s="171" t="s">
        <v>381</v>
      </c>
      <c r="B748" s="102" t="str">
        <f>VLOOKUP(A748,'Order Summary'!B:G,5,FALSE)</f>
        <v>Standard</v>
      </c>
      <c r="C748" s="102" t="s">
        <v>616</v>
      </c>
      <c r="D748" s="172" t="s">
        <v>453</v>
      </c>
      <c r="E748" s="148" t="s">
        <v>361</v>
      </c>
      <c r="F748" s="75">
        <f>IFERROR(VLOOKUP(N748,'Order Summary'!$I:$AF,MATCH('Order Import'!D748,'Order Summary'!$I$13:$AF$13,0),FALSE),)</f>
        <v>0</v>
      </c>
      <c r="M748" s="102" t="str">
        <f>VLOOKUP(A748,'Order Summary'!$B:$E,4,FALSE)</f>
        <v>NEON PINK/BLACK/TEAL</v>
      </c>
      <c r="N748" s="75" t="str">
        <f t="shared" si="20"/>
        <v>000139NEON PINK/BLACK/TEALV01</v>
      </c>
      <c r="O748" s="75" t="str">
        <f>VLOOKUP(A748,'Order Import'!A:C,3,FALSE)</f>
        <v>NPBKTL</v>
      </c>
    </row>
    <row r="749" spans="1:15">
      <c r="A749" s="171" t="s">
        <v>381</v>
      </c>
      <c r="B749" s="102" t="str">
        <f>VLOOKUP(A749,'Order Summary'!B:G,5,FALSE)</f>
        <v>Standard</v>
      </c>
      <c r="C749" s="102" t="s">
        <v>617</v>
      </c>
      <c r="D749" s="172" t="s">
        <v>441</v>
      </c>
      <c r="E749" s="148" t="s">
        <v>361</v>
      </c>
      <c r="F749" s="75">
        <f>IFERROR(VLOOKUP(N749,'Order Summary'!$I:$AF,MATCH('Order Import'!D749,'Order Summary'!$I$13:$AF$13,0),FALSE),)</f>
        <v>0</v>
      </c>
      <c r="M749" s="102" t="str">
        <f>VLOOKUP(A749,'Order Summary'!$B:$E,4,FALSE)</f>
        <v>NEON PINK/BLACK/TEAL</v>
      </c>
      <c r="N749" s="75" t="str">
        <f t="shared" si="20"/>
        <v>000139NEON PINK/BLACK/TEALV01</v>
      </c>
      <c r="O749" s="75" t="str">
        <f>VLOOKUP(A749,'Order Import'!A:C,3,FALSE)</f>
        <v>NPBKTL</v>
      </c>
    </row>
    <row r="750" spans="1:15">
      <c r="A750" s="171" t="s">
        <v>381</v>
      </c>
      <c r="B750" s="102" t="str">
        <f>VLOOKUP(A750,'Order Summary'!B:G,5,FALSE)</f>
        <v>Standard</v>
      </c>
      <c r="C750" s="102" t="s">
        <v>617</v>
      </c>
      <c r="D750" s="172" t="s">
        <v>442</v>
      </c>
      <c r="E750" s="148" t="s">
        <v>361</v>
      </c>
      <c r="F750" s="75">
        <f>IFERROR(VLOOKUP(N750,'Order Summary'!$I:$AF,MATCH('Order Import'!D750,'Order Summary'!$I$13:$AF$13,0),FALSE),)</f>
        <v>0</v>
      </c>
      <c r="M750" s="102" t="s">
        <v>546</v>
      </c>
      <c r="N750" s="75" t="str">
        <f t="shared" si="20"/>
        <v>000139BLACK/TEAL/LIGHT GREYV01</v>
      </c>
      <c r="O750" s="75" t="s">
        <v>617</v>
      </c>
    </row>
    <row r="751" spans="1:15">
      <c r="A751" s="171" t="s">
        <v>381</v>
      </c>
      <c r="B751" s="102" t="str">
        <f>VLOOKUP(A751,'Order Summary'!B:G,5,FALSE)</f>
        <v>Standard</v>
      </c>
      <c r="C751" s="102" t="s">
        <v>617</v>
      </c>
      <c r="D751" s="172" t="s">
        <v>443</v>
      </c>
      <c r="E751" s="148" t="s">
        <v>361</v>
      </c>
      <c r="F751" s="75">
        <f>IFERROR(VLOOKUP(N751,'Order Summary'!$I:$AF,MATCH('Order Import'!D751,'Order Summary'!$I$13:$AF$13,0),FALSE),)</f>
        <v>0</v>
      </c>
      <c r="M751" s="102" t="s">
        <v>546</v>
      </c>
      <c r="N751" s="75" t="str">
        <f t="shared" si="20"/>
        <v>000139BLACK/TEAL/LIGHT GREYV01</v>
      </c>
      <c r="O751" s="75" t="s">
        <v>617</v>
      </c>
    </row>
    <row r="752" spans="1:15">
      <c r="A752" s="171" t="s">
        <v>381</v>
      </c>
      <c r="B752" s="102" t="str">
        <f>VLOOKUP(A752,'Order Summary'!B:G,5,FALSE)</f>
        <v>Standard</v>
      </c>
      <c r="C752" s="102" t="s">
        <v>617</v>
      </c>
      <c r="D752" s="172" t="s">
        <v>444</v>
      </c>
      <c r="E752" s="148" t="s">
        <v>361</v>
      </c>
      <c r="F752" s="75">
        <f>IFERROR(VLOOKUP(N752,'Order Summary'!$I:$AF,MATCH('Order Import'!D752,'Order Summary'!$I$13:$AF$13,0),FALSE),)</f>
        <v>0</v>
      </c>
      <c r="M752" s="102" t="s">
        <v>546</v>
      </c>
      <c r="N752" s="75" t="str">
        <f t="shared" si="20"/>
        <v>000139BLACK/TEAL/LIGHT GREYV01</v>
      </c>
      <c r="O752" s="75" t="s">
        <v>617</v>
      </c>
    </row>
    <row r="753" spans="1:15">
      <c r="A753" s="171" t="s">
        <v>381</v>
      </c>
      <c r="B753" s="102" t="str">
        <f>VLOOKUP(A753,'Order Summary'!B:G,5,FALSE)</f>
        <v>Standard</v>
      </c>
      <c r="C753" s="102" t="s">
        <v>617</v>
      </c>
      <c r="D753" s="172" t="s">
        <v>445</v>
      </c>
      <c r="E753" s="148" t="s">
        <v>361</v>
      </c>
      <c r="F753" s="75">
        <f>IFERROR(VLOOKUP(N753,'Order Summary'!$I:$AF,MATCH('Order Import'!D753,'Order Summary'!$I$13:$AF$13,0),FALSE),)</f>
        <v>0</v>
      </c>
      <c r="M753" s="102" t="s">
        <v>546</v>
      </c>
      <c r="N753" s="75" t="str">
        <f t="shared" si="20"/>
        <v>000139BLACK/TEAL/LIGHT GREYV01</v>
      </c>
      <c r="O753" s="75" t="s">
        <v>617</v>
      </c>
    </row>
    <row r="754" spans="1:15">
      <c r="A754" s="171" t="s">
        <v>381</v>
      </c>
      <c r="B754" s="102" t="str">
        <f>VLOOKUP(A754,'Order Summary'!B:G,5,FALSE)</f>
        <v>Standard</v>
      </c>
      <c r="C754" s="102" t="s">
        <v>617</v>
      </c>
      <c r="D754" s="172" t="s">
        <v>446</v>
      </c>
      <c r="E754" s="148" t="s">
        <v>361</v>
      </c>
      <c r="F754" s="75">
        <f>IFERROR(VLOOKUP(N754,'Order Summary'!$I:$AF,MATCH('Order Import'!D754,'Order Summary'!$I$13:$AF$13,0),FALSE),)</f>
        <v>0</v>
      </c>
      <c r="M754" s="102" t="s">
        <v>546</v>
      </c>
      <c r="N754" s="75" t="str">
        <f t="shared" si="20"/>
        <v>000139BLACK/TEAL/LIGHT GREYV01</v>
      </c>
      <c r="O754" s="75" t="s">
        <v>617</v>
      </c>
    </row>
    <row r="755" spans="1:15">
      <c r="A755" s="171" t="s">
        <v>381</v>
      </c>
      <c r="B755" s="102" t="str">
        <f>VLOOKUP(A755,'Order Summary'!B:G,5,FALSE)</f>
        <v>Standard</v>
      </c>
      <c r="C755" s="102" t="s">
        <v>617</v>
      </c>
      <c r="D755" s="172" t="s">
        <v>447</v>
      </c>
      <c r="E755" s="148" t="s">
        <v>361</v>
      </c>
      <c r="F755" s="75">
        <f>IFERROR(VLOOKUP(N755,'Order Summary'!$I:$AF,MATCH('Order Import'!D755,'Order Summary'!$I$13:$AF$13,0),FALSE),)</f>
        <v>0</v>
      </c>
      <c r="M755" s="102" t="s">
        <v>546</v>
      </c>
      <c r="N755" s="75" t="str">
        <f t="shared" si="20"/>
        <v>000139BLACK/TEAL/LIGHT GREYV01</v>
      </c>
      <c r="O755" s="75" t="s">
        <v>617</v>
      </c>
    </row>
    <row r="756" spans="1:15">
      <c r="A756" s="171" t="s">
        <v>381</v>
      </c>
      <c r="B756" s="102" t="str">
        <f>VLOOKUP(A756,'Order Summary'!B:G,5,FALSE)</f>
        <v>Standard</v>
      </c>
      <c r="C756" s="102" t="s">
        <v>617</v>
      </c>
      <c r="D756" s="172" t="s">
        <v>448</v>
      </c>
      <c r="E756" s="148" t="s">
        <v>361</v>
      </c>
      <c r="F756" s="75">
        <f>IFERROR(VLOOKUP(N756,'Order Summary'!$I:$AF,MATCH('Order Import'!D756,'Order Summary'!$I$13:$AF$13,0),FALSE),)</f>
        <v>0</v>
      </c>
      <c r="M756" s="102" t="s">
        <v>546</v>
      </c>
      <c r="N756" s="75" t="str">
        <f t="shared" si="20"/>
        <v>000139BLACK/TEAL/LIGHT GREYV01</v>
      </c>
      <c r="O756" s="75" t="s">
        <v>617</v>
      </c>
    </row>
    <row r="757" spans="1:15">
      <c r="A757" s="171" t="s">
        <v>381</v>
      </c>
      <c r="B757" s="102" t="str">
        <f>VLOOKUP(A757,'Order Summary'!B:G,5,FALSE)</f>
        <v>Standard</v>
      </c>
      <c r="C757" s="102" t="s">
        <v>617</v>
      </c>
      <c r="D757" s="172" t="s">
        <v>449</v>
      </c>
      <c r="E757" s="148" t="s">
        <v>361</v>
      </c>
      <c r="F757" s="75">
        <f>IFERROR(VLOOKUP(N757,'Order Summary'!$I:$AF,MATCH('Order Import'!D757,'Order Summary'!$I$13:$AF$13,0),FALSE),)</f>
        <v>0</v>
      </c>
      <c r="M757" s="102" t="s">
        <v>546</v>
      </c>
      <c r="N757" s="75" t="str">
        <f t="shared" si="20"/>
        <v>000139BLACK/TEAL/LIGHT GREYV01</v>
      </c>
      <c r="O757" s="75" t="s">
        <v>617</v>
      </c>
    </row>
    <row r="758" spans="1:15">
      <c r="A758" s="171" t="s">
        <v>381</v>
      </c>
      <c r="B758" s="102" t="str">
        <f>VLOOKUP(A758,'Order Summary'!B:G,5,FALSE)</f>
        <v>Standard</v>
      </c>
      <c r="C758" s="102" t="s">
        <v>617</v>
      </c>
      <c r="D758" s="172" t="s">
        <v>450</v>
      </c>
      <c r="E758" s="148" t="s">
        <v>361</v>
      </c>
      <c r="F758" s="75">
        <f>IFERROR(VLOOKUP(N758,'Order Summary'!$I:$AF,MATCH('Order Import'!D758,'Order Summary'!$I$13:$AF$13,0),FALSE),)</f>
        <v>0</v>
      </c>
      <c r="M758" s="102" t="s">
        <v>546</v>
      </c>
      <c r="N758" s="75" t="str">
        <f t="shared" si="20"/>
        <v>000139BLACK/TEAL/LIGHT GREYV01</v>
      </c>
      <c r="O758" s="75" t="s">
        <v>617</v>
      </c>
    </row>
    <row r="759" spans="1:15">
      <c r="A759" s="171" t="s">
        <v>381</v>
      </c>
      <c r="B759" s="102" t="str">
        <f>VLOOKUP(A759,'Order Summary'!B:G,5,FALSE)</f>
        <v>Standard</v>
      </c>
      <c r="C759" s="102" t="s">
        <v>617</v>
      </c>
      <c r="D759" s="172" t="s">
        <v>451</v>
      </c>
      <c r="E759" s="148" t="s">
        <v>361</v>
      </c>
      <c r="F759" s="75">
        <f>IFERROR(VLOOKUP(N759,'Order Summary'!$I:$AF,MATCH('Order Import'!D759,'Order Summary'!$I$13:$AF$13,0),FALSE),)</f>
        <v>0</v>
      </c>
      <c r="M759" s="102" t="s">
        <v>546</v>
      </c>
      <c r="N759" s="75" t="str">
        <f t="shared" si="20"/>
        <v>000139BLACK/TEAL/LIGHT GREYV01</v>
      </c>
      <c r="O759" s="75" t="s">
        <v>617</v>
      </c>
    </row>
    <row r="760" spans="1:15">
      <c r="A760" s="171" t="s">
        <v>381</v>
      </c>
      <c r="B760" s="102" t="str">
        <f>VLOOKUP(A760,'Order Summary'!B:G,5,FALSE)</f>
        <v>Standard</v>
      </c>
      <c r="C760" s="102" t="s">
        <v>617</v>
      </c>
      <c r="D760" s="172" t="s">
        <v>452</v>
      </c>
      <c r="E760" s="148" t="s">
        <v>361</v>
      </c>
      <c r="F760" s="75">
        <f>IFERROR(VLOOKUP(N760,'Order Summary'!$I:$AF,MATCH('Order Import'!D760,'Order Summary'!$I$13:$AF$13,0),FALSE),)</f>
        <v>0</v>
      </c>
      <c r="M760" s="102" t="s">
        <v>546</v>
      </c>
      <c r="N760" s="75" t="str">
        <f t="shared" si="20"/>
        <v>000139BLACK/TEAL/LIGHT GREYV01</v>
      </c>
      <c r="O760" s="75" t="s">
        <v>617</v>
      </c>
    </row>
    <row r="761" spans="1:15">
      <c r="A761" s="171" t="s">
        <v>381</v>
      </c>
      <c r="B761" s="102" t="str">
        <f>VLOOKUP(A761,'Order Summary'!B:G,5,FALSE)</f>
        <v>Standard</v>
      </c>
      <c r="C761" s="102" t="s">
        <v>617</v>
      </c>
      <c r="D761" s="172" t="s">
        <v>453</v>
      </c>
      <c r="E761" s="148" t="s">
        <v>361</v>
      </c>
      <c r="F761" s="75">
        <f>IFERROR(VLOOKUP(N761,'Order Summary'!$I:$AF,MATCH('Order Import'!D761,'Order Summary'!$I$13:$AF$13,0),FALSE),)</f>
        <v>0</v>
      </c>
      <c r="M761" s="102" t="s">
        <v>546</v>
      </c>
      <c r="N761" s="75" t="str">
        <f t="shared" si="20"/>
        <v>000139BLACK/TEAL/LIGHT GREYV01</v>
      </c>
      <c r="O761" s="75" t="s">
        <v>617</v>
      </c>
    </row>
    <row r="762" spans="1:15">
      <c r="A762" s="171" t="s">
        <v>381</v>
      </c>
      <c r="B762" s="102" t="str">
        <f>VLOOKUP(A762,'Order Summary'!B:G,5,FALSE)</f>
        <v>Standard</v>
      </c>
      <c r="C762" s="102" t="s">
        <v>484</v>
      </c>
      <c r="D762" s="172" t="s">
        <v>441</v>
      </c>
      <c r="E762" s="148" t="s">
        <v>361</v>
      </c>
      <c r="F762" s="75">
        <f>IFERROR(VLOOKUP(N762,'Order Summary'!$I:$AF,MATCH('Order Import'!D762,'Order Summary'!$I$13:$AF$13,0),FALSE),)</f>
        <v>0</v>
      </c>
      <c r="M762" s="102" t="s">
        <v>416</v>
      </c>
      <c r="N762" s="75" t="str">
        <f t="shared" si="20"/>
        <v>000139SILVER/NAVY/TEALV01</v>
      </c>
      <c r="O762" s="75" t="s">
        <v>484</v>
      </c>
    </row>
    <row r="763" spans="1:15">
      <c r="A763" s="171" t="s">
        <v>381</v>
      </c>
      <c r="B763" s="102" t="str">
        <f>VLOOKUP(A763,'Order Summary'!B:G,5,FALSE)</f>
        <v>Standard</v>
      </c>
      <c r="C763" s="102" t="s">
        <v>484</v>
      </c>
      <c r="D763" s="172" t="s">
        <v>442</v>
      </c>
      <c r="E763" s="148" t="s">
        <v>361</v>
      </c>
      <c r="F763" s="75">
        <f>IFERROR(VLOOKUP(N763,'Order Summary'!$I:$AF,MATCH('Order Import'!D763,'Order Summary'!$I$13:$AF$13,0),FALSE),)</f>
        <v>0</v>
      </c>
      <c r="M763" s="102" t="s">
        <v>416</v>
      </c>
      <c r="N763" s="75" t="str">
        <f t="shared" si="20"/>
        <v>000139SILVER/NAVY/TEALV01</v>
      </c>
      <c r="O763" s="75" t="s">
        <v>484</v>
      </c>
    </row>
    <row r="764" spans="1:15">
      <c r="A764" s="171" t="s">
        <v>381</v>
      </c>
      <c r="B764" s="102" t="str">
        <f>VLOOKUP(A764,'Order Summary'!B:G,5,FALSE)</f>
        <v>Standard</v>
      </c>
      <c r="C764" s="102" t="s">
        <v>484</v>
      </c>
      <c r="D764" s="172" t="s">
        <v>443</v>
      </c>
      <c r="E764" s="148" t="s">
        <v>361</v>
      </c>
      <c r="F764" s="75">
        <f>IFERROR(VLOOKUP(N764,'Order Summary'!$I:$AF,MATCH('Order Import'!D764,'Order Summary'!$I$13:$AF$13,0),FALSE),)</f>
        <v>0</v>
      </c>
      <c r="M764" s="102" t="s">
        <v>416</v>
      </c>
      <c r="N764" s="75" t="str">
        <f t="shared" si="20"/>
        <v>000139SILVER/NAVY/TEALV01</v>
      </c>
      <c r="O764" s="75" t="s">
        <v>484</v>
      </c>
    </row>
    <row r="765" spans="1:15">
      <c r="A765" s="171" t="s">
        <v>381</v>
      </c>
      <c r="B765" s="102" t="str">
        <f>VLOOKUP(A765,'Order Summary'!B:G,5,FALSE)</f>
        <v>Standard</v>
      </c>
      <c r="C765" s="102" t="s">
        <v>484</v>
      </c>
      <c r="D765" s="172" t="s">
        <v>444</v>
      </c>
      <c r="E765" s="148" t="s">
        <v>361</v>
      </c>
      <c r="F765" s="75">
        <f>IFERROR(VLOOKUP(N765,'Order Summary'!$I:$AF,MATCH('Order Import'!D765,'Order Summary'!$I$13:$AF$13,0),FALSE),)</f>
        <v>0</v>
      </c>
      <c r="M765" s="102" t="s">
        <v>416</v>
      </c>
      <c r="N765" s="75" t="str">
        <f t="shared" si="20"/>
        <v>000139SILVER/NAVY/TEALV01</v>
      </c>
      <c r="O765" s="75" t="s">
        <v>484</v>
      </c>
    </row>
    <row r="766" spans="1:15">
      <c r="A766" s="171" t="s">
        <v>381</v>
      </c>
      <c r="B766" s="102" t="str">
        <f>VLOOKUP(A766,'Order Summary'!B:G,5,FALSE)</f>
        <v>Standard</v>
      </c>
      <c r="C766" s="102" t="s">
        <v>484</v>
      </c>
      <c r="D766" s="172" t="s">
        <v>445</v>
      </c>
      <c r="E766" s="148" t="s">
        <v>361</v>
      </c>
      <c r="F766" s="75">
        <f>IFERROR(VLOOKUP(N766,'Order Summary'!$I:$AF,MATCH('Order Import'!D766,'Order Summary'!$I$13:$AF$13,0),FALSE),)</f>
        <v>0</v>
      </c>
      <c r="M766" s="102" t="s">
        <v>416</v>
      </c>
      <c r="N766" s="75" t="str">
        <f t="shared" si="20"/>
        <v>000139SILVER/NAVY/TEALV01</v>
      </c>
      <c r="O766" s="75" t="s">
        <v>484</v>
      </c>
    </row>
    <row r="767" spans="1:15">
      <c r="A767" s="171" t="s">
        <v>381</v>
      </c>
      <c r="B767" s="102" t="str">
        <f>VLOOKUP(A767,'Order Summary'!B:G,5,FALSE)</f>
        <v>Standard</v>
      </c>
      <c r="C767" s="102" t="s">
        <v>484</v>
      </c>
      <c r="D767" s="172" t="s">
        <v>446</v>
      </c>
      <c r="E767" s="148" t="s">
        <v>361</v>
      </c>
      <c r="F767" s="75">
        <f>IFERROR(VLOOKUP(N767,'Order Summary'!$I:$AF,MATCH('Order Import'!D767,'Order Summary'!$I$13:$AF$13,0),FALSE),)</f>
        <v>0</v>
      </c>
      <c r="M767" s="102" t="s">
        <v>416</v>
      </c>
      <c r="N767" s="75" t="str">
        <f t="shared" si="20"/>
        <v>000139SILVER/NAVY/TEALV01</v>
      </c>
      <c r="O767" s="75" t="s">
        <v>484</v>
      </c>
    </row>
    <row r="768" spans="1:15">
      <c r="A768" s="171" t="s">
        <v>381</v>
      </c>
      <c r="B768" s="102" t="str">
        <f>VLOOKUP(A768,'Order Summary'!B:G,5,FALSE)</f>
        <v>Standard</v>
      </c>
      <c r="C768" s="102" t="s">
        <v>484</v>
      </c>
      <c r="D768" s="172" t="s">
        <v>447</v>
      </c>
      <c r="E768" s="148" t="s">
        <v>361</v>
      </c>
      <c r="F768" s="75">
        <f>IFERROR(VLOOKUP(N768,'Order Summary'!$I:$AF,MATCH('Order Import'!D768,'Order Summary'!$I$13:$AF$13,0),FALSE),)</f>
        <v>0</v>
      </c>
      <c r="M768" s="102" t="s">
        <v>416</v>
      </c>
      <c r="N768" s="75" t="str">
        <f t="shared" si="20"/>
        <v>000139SILVER/NAVY/TEALV01</v>
      </c>
      <c r="O768" s="75" t="s">
        <v>484</v>
      </c>
    </row>
    <row r="769" spans="1:15">
      <c r="A769" s="171" t="s">
        <v>381</v>
      </c>
      <c r="B769" s="102" t="str">
        <f>VLOOKUP(A769,'Order Summary'!B:G,5,FALSE)</f>
        <v>Standard</v>
      </c>
      <c r="C769" s="102" t="s">
        <v>484</v>
      </c>
      <c r="D769" s="172" t="s">
        <v>448</v>
      </c>
      <c r="E769" s="148" t="s">
        <v>361</v>
      </c>
      <c r="F769" s="75">
        <f>IFERROR(VLOOKUP(N769,'Order Summary'!$I:$AF,MATCH('Order Import'!D769,'Order Summary'!$I$13:$AF$13,0),FALSE),)</f>
        <v>0</v>
      </c>
      <c r="M769" s="102" t="s">
        <v>416</v>
      </c>
      <c r="N769" s="75" t="str">
        <f t="shared" si="20"/>
        <v>000139SILVER/NAVY/TEALV01</v>
      </c>
      <c r="O769" s="75" t="s">
        <v>484</v>
      </c>
    </row>
    <row r="770" spans="1:15">
      <c r="A770" s="171" t="s">
        <v>381</v>
      </c>
      <c r="B770" s="102" t="str">
        <f>VLOOKUP(A770,'Order Summary'!B:G,5,FALSE)</f>
        <v>Standard</v>
      </c>
      <c r="C770" s="102" t="s">
        <v>484</v>
      </c>
      <c r="D770" s="172" t="s">
        <v>449</v>
      </c>
      <c r="E770" s="148" t="s">
        <v>361</v>
      </c>
      <c r="F770" s="75">
        <f>IFERROR(VLOOKUP(N770,'Order Summary'!$I:$AF,MATCH('Order Import'!D770,'Order Summary'!$I$13:$AF$13,0),FALSE),)</f>
        <v>0</v>
      </c>
      <c r="M770" s="102" t="s">
        <v>416</v>
      </c>
      <c r="N770" s="75" t="str">
        <f t="shared" ref="N770:N798" si="21">CONCATENATE(A770,M770,E770)</f>
        <v>000139SILVER/NAVY/TEALV01</v>
      </c>
      <c r="O770" s="75" t="s">
        <v>484</v>
      </c>
    </row>
    <row r="771" spans="1:15">
      <c r="A771" s="171" t="s">
        <v>381</v>
      </c>
      <c r="B771" s="102" t="str">
        <f>VLOOKUP(A771,'Order Summary'!B:G,5,FALSE)</f>
        <v>Standard</v>
      </c>
      <c r="C771" s="102" t="s">
        <v>484</v>
      </c>
      <c r="D771" s="172" t="s">
        <v>450</v>
      </c>
      <c r="E771" s="148" t="s">
        <v>361</v>
      </c>
      <c r="F771" s="75">
        <f>IFERROR(VLOOKUP(N771,'Order Summary'!$I:$AF,MATCH('Order Import'!D771,'Order Summary'!$I$13:$AF$13,0),FALSE),)</f>
        <v>0</v>
      </c>
      <c r="M771" s="102" t="s">
        <v>416</v>
      </c>
      <c r="N771" s="75" t="str">
        <f t="shared" si="21"/>
        <v>000139SILVER/NAVY/TEALV01</v>
      </c>
      <c r="O771" s="75" t="s">
        <v>484</v>
      </c>
    </row>
    <row r="772" spans="1:15">
      <c r="A772" s="171" t="s">
        <v>381</v>
      </c>
      <c r="B772" s="102" t="str">
        <f>VLOOKUP(A772,'Order Summary'!B:G,5,FALSE)</f>
        <v>Standard</v>
      </c>
      <c r="C772" s="102" t="s">
        <v>484</v>
      </c>
      <c r="D772" s="172" t="s">
        <v>451</v>
      </c>
      <c r="E772" s="148" t="s">
        <v>361</v>
      </c>
      <c r="F772" s="75">
        <f>IFERROR(VLOOKUP(N772,'Order Summary'!$I:$AF,MATCH('Order Import'!D772,'Order Summary'!$I$13:$AF$13,0),FALSE),)</f>
        <v>0</v>
      </c>
      <c r="M772" s="102" t="s">
        <v>416</v>
      </c>
      <c r="N772" s="75" t="str">
        <f t="shared" si="21"/>
        <v>000139SILVER/NAVY/TEALV01</v>
      </c>
      <c r="O772" s="75" t="s">
        <v>484</v>
      </c>
    </row>
    <row r="773" spans="1:15">
      <c r="A773" s="171" t="s">
        <v>381</v>
      </c>
      <c r="B773" s="102" t="str">
        <f>VLOOKUP(A773,'Order Summary'!B:G,5,FALSE)</f>
        <v>Standard</v>
      </c>
      <c r="C773" s="102" t="s">
        <v>484</v>
      </c>
      <c r="D773" s="172" t="s">
        <v>452</v>
      </c>
      <c r="E773" s="148" t="s">
        <v>361</v>
      </c>
      <c r="F773" s="75">
        <f>IFERROR(VLOOKUP(N773,'Order Summary'!$I:$AF,MATCH('Order Import'!D773,'Order Summary'!$I$13:$AF$13,0),FALSE),)</f>
        <v>0</v>
      </c>
      <c r="M773" s="102" t="s">
        <v>416</v>
      </c>
      <c r="N773" s="75" t="str">
        <f t="shared" si="21"/>
        <v>000139SILVER/NAVY/TEALV01</v>
      </c>
      <c r="O773" s="75" t="s">
        <v>484</v>
      </c>
    </row>
    <row r="774" spans="1:15">
      <c r="A774" s="171" t="s">
        <v>381</v>
      </c>
      <c r="B774" s="102" t="str">
        <f>VLOOKUP(A774,'Order Summary'!B:G,5,FALSE)</f>
        <v>Standard</v>
      </c>
      <c r="C774" s="102" t="s">
        <v>484</v>
      </c>
      <c r="D774" s="172" t="s">
        <v>453</v>
      </c>
      <c r="E774" s="148" t="s">
        <v>361</v>
      </c>
      <c r="F774" s="75">
        <f>IFERROR(VLOOKUP(N774,'Order Summary'!$I:$AF,MATCH('Order Import'!D774,'Order Summary'!$I$13:$AF$13,0),FALSE),)</f>
        <v>0</v>
      </c>
      <c r="M774" s="102" t="s">
        <v>416</v>
      </c>
      <c r="N774" s="75" t="str">
        <f t="shared" si="21"/>
        <v>000139SILVER/NAVY/TEALV01</v>
      </c>
      <c r="O774" s="75" t="s">
        <v>484</v>
      </c>
    </row>
    <row r="775" spans="1:15">
      <c r="A775" s="171" t="s">
        <v>372</v>
      </c>
      <c r="B775" s="102" t="str">
        <f>VLOOKUP(A775,'Order Summary'!B:G,5,FALSE)</f>
        <v>Standard</v>
      </c>
      <c r="C775" s="102" t="s">
        <v>618</v>
      </c>
      <c r="D775" s="172" t="s">
        <v>447</v>
      </c>
      <c r="E775" s="148" t="s">
        <v>361</v>
      </c>
      <c r="F775" s="75">
        <f>IFERROR(VLOOKUP(N775,'Order Summary'!$I:$AF,MATCH('Order Import'!D775,'Order Summary'!$I$13:$AF$13,0),FALSE),)</f>
        <v>0</v>
      </c>
      <c r="M775" s="102" t="str">
        <f>VLOOKUP(A775,'Order Summary'!$B:$E,4,FALSE)</f>
        <v>SILVER/GREY/NEON YELLOW</v>
      </c>
      <c r="N775" s="75" t="str">
        <f t="shared" si="21"/>
        <v>000067SILVER/GREY/NEON YELLOWV01</v>
      </c>
      <c r="O775" s="75" t="str">
        <f>VLOOKUP(A775,'Order Import'!A:C,3,FALSE)</f>
        <v>SLGYNW</v>
      </c>
    </row>
    <row r="776" spans="1:15">
      <c r="A776" s="171" t="s">
        <v>372</v>
      </c>
      <c r="B776" s="102" t="str">
        <f>VLOOKUP(A776,'Order Summary'!B:G,5,FALSE)</f>
        <v>Standard</v>
      </c>
      <c r="C776" s="102" t="s">
        <v>618</v>
      </c>
      <c r="D776" s="172" t="s">
        <v>448</v>
      </c>
      <c r="E776" s="148" t="s">
        <v>361</v>
      </c>
      <c r="F776" s="75">
        <f>IFERROR(VLOOKUP(N776,'Order Summary'!$I:$AF,MATCH('Order Import'!D776,'Order Summary'!$I$13:$AF$13,0),FALSE),)</f>
        <v>0</v>
      </c>
      <c r="M776" s="102" t="str">
        <f>VLOOKUP(A776,'Order Summary'!$B:$E,4,FALSE)</f>
        <v>SILVER/GREY/NEON YELLOW</v>
      </c>
      <c r="N776" s="75" t="str">
        <f t="shared" si="21"/>
        <v>000067SILVER/GREY/NEON YELLOWV01</v>
      </c>
      <c r="O776" s="75" t="str">
        <f>VLOOKUP(A776,'Order Import'!A:C,3,FALSE)</f>
        <v>SLGYNW</v>
      </c>
    </row>
    <row r="777" spans="1:15">
      <c r="A777" s="171" t="s">
        <v>372</v>
      </c>
      <c r="B777" s="102" t="str">
        <f>VLOOKUP(A777,'Order Summary'!B:G,5,FALSE)</f>
        <v>Standard</v>
      </c>
      <c r="C777" s="102" t="s">
        <v>618</v>
      </c>
      <c r="D777" s="172" t="s">
        <v>449</v>
      </c>
      <c r="E777" s="148" t="s">
        <v>361</v>
      </c>
      <c r="F777" s="75">
        <f>IFERROR(VLOOKUP(N777,'Order Summary'!$I:$AF,MATCH('Order Import'!D777,'Order Summary'!$I$13:$AF$13,0),FALSE),)</f>
        <v>0</v>
      </c>
      <c r="M777" s="102" t="str">
        <f>VLOOKUP(A777,'Order Summary'!$B:$E,4,FALSE)</f>
        <v>SILVER/GREY/NEON YELLOW</v>
      </c>
      <c r="N777" s="75" t="str">
        <f t="shared" si="21"/>
        <v>000067SILVER/GREY/NEON YELLOWV01</v>
      </c>
      <c r="O777" s="75" t="str">
        <f>VLOOKUP(A777,'Order Import'!A:C,3,FALSE)</f>
        <v>SLGYNW</v>
      </c>
    </row>
    <row r="778" spans="1:15">
      <c r="A778" s="171" t="s">
        <v>372</v>
      </c>
      <c r="B778" s="102" t="str">
        <f>VLOOKUP(A778,'Order Summary'!B:G,5,FALSE)</f>
        <v>Standard</v>
      </c>
      <c r="C778" s="102" t="s">
        <v>618</v>
      </c>
      <c r="D778" s="172" t="s">
        <v>450</v>
      </c>
      <c r="E778" s="148" t="s">
        <v>361</v>
      </c>
      <c r="F778" s="75">
        <f>IFERROR(VLOOKUP(N778,'Order Summary'!$I:$AF,MATCH('Order Import'!D778,'Order Summary'!$I$13:$AF$13,0),FALSE),)</f>
        <v>0</v>
      </c>
      <c r="M778" s="102" t="str">
        <f>VLOOKUP(A778,'Order Summary'!$B:$E,4,FALSE)</f>
        <v>SILVER/GREY/NEON YELLOW</v>
      </c>
      <c r="N778" s="75" t="str">
        <f t="shared" si="21"/>
        <v>000067SILVER/GREY/NEON YELLOWV01</v>
      </c>
      <c r="O778" s="75" t="str">
        <f>VLOOKUP(A778,'Order Import'!A:C,3,FALSE)</f>
        <v>SLGYNW</v>
      </c>
    </row>
    <row r="779" spans="1:15">
      <c r="A779" s="171" t="s">
        <v>372</v>
      </c>
      <c r="B779" s="102" t="str">
        <f>VLOOKUP(A779,'Order Summary'!B:G,5,FALSE)</f>
        <v>Standard</v>
      </c>
      <c r="C779" s="102" t="s">
        <v>618</v>
      </c>
      <c r="D779" s="172" t="s">
        <v>451</v>
      </c>
      <c r="E779" s="148" t="s">
        <v>361</v>
      </c>
      <c r="F779" s="75">
        <f>IFERROR(VLOOKUP(N779,'Order Summary'!$I:$AF,MATCH('Order Import'!D779,'Order Summary'!$I$13:$AF$13,0),FALSE),)</f>
        <v>0</v>
      </c>
      <c r="M779" s="102" t="str">
        <f>VLOOKUP(A779,'Order Summary'!$B:$E,4,FALSE)</f>
        <v>SILVER/GREY/NEON YELLOW</v>
      </c>
      <c r="N779" s="75" t="str">
        <f t="shared" si="21"/>
        <v>000067SILVER/GREY/NEON YELLOWV01</v>
      </c>
      <c r="O779" s="75" t="str">
        <f>VLOOKUP(A779,'Order Import'!A:C,3,FALSE)</f>
        <v>SLGYNW</v>
      </c>
    </row>
    <row r="780" spans="1:15">
      <c r="A780" s="171" t="s">
        <v>372</v>
      </c>
      <c r="B780" s="102" t="str">
        <f>VLOOKUP(A780,'Order Summary'!B:G,5,FALSE)</f>
        <v>Standard</v>
      </c>
      <c r="C780" s="102" t="s">
        <v>618</v>
      </c>
      <c r="D780" s="172" t="s">
        <v>452</v>
      </c>
      <c r="E780" s="148" t="s">
        <v>361</v>
      </c>
      <c r="F780" s="75">
        <f>IFERROR(VLOOKUP(N780,'Order Summary'!$I:$AF,MATCH('Order Import'!D780,'Order Summary'!$I$13:$AF$13,0),FALSE),)</f>
        <v>0</v>
      </c>
      <c r="M780" s="102" t="str">
        <f>VLOOKUP(A780,'Order Summary'!$B:$E,4,FALSE)</f>
        <v>SILVER/GREY/NEON YELLOW</v>
      </c>
      <c r="N780" s="75" t="str">
        <f t="shared" si="21"/>
        <v>000067SILVER/GREY/NEON YELLOWV01</v>
      </c>
      <c r="O780" s="75" t="str">
        <f>VLOOKUP(A780,'Order Import'!A:C,3,FALSE)</f>
        <v>SLGYNW</v>
      </c>
    </row>
    <row r="781" spans="1:15">
      <c r="A781" s="171" t="s">
        <v>372</v>
      </c>
      <c r="B781" s="102" t="str">
        <f>VLOOKUP(A781,'Order Summary'!B:G,5,FALSE)</f>
        <v>Standard</v>
      </c>
      <c r="C781" s="102" t="s">
        <v>618</v>
      </c>
      <c r="D781" s="172" t="s">
        <v>453</v>
      </c>
      <c r="E781" s="148" t="s">
        <v>361</v>
      </c>
      <c r="F781" s="75">
        <f>IFERROR(VLOOKUP(N781,'Order Summary'!$I:$AF,MATCH('Order Import'!D781,'Order Summary'!$I$13:$AF$13,0),FALSE),)</f>
        <v>0</v>
      </c>
      <c r="M781" s="102" t="str">
        <f>VLOOKUP(A781,'Order Summary'!$B:$E,4,FALSE)</f>
        <v>SILVER/GREY/NEON YELLOW</v>
      </c>
      <c r="N781" s="75" t="str">
        <f t="shared" si="21"/>
        <v>000067SILVER/GREY/NEON YELLOWV01</v>
      </c>
      <c r="O781" s="75" t="str">
        <f>VLOOKUP(A781,'Order Import'!A:C,3,FALSE)</f>
        <v>SLGYNW</v>
      </c>
    </row>
    <row r="782" spans="1:15">
      <c r="A782" s="171" t="s">
        <v>372</v>
      </c>
      <c r="B782" s="102" t="str">
        <f>VLOOKUP(A782,'Order Summary'!B:G,5,FALSE)</f>
        <v>Standard</v>
      </c>
      <c r="C782" s="102" t="s">
        <v>618</v>
      </c>
      <c r="D782" s="172" t="s">
        <v>454</v>
      </c>
      <c r="E782" s="148" t="s">
        <v>361</v>
      </c>
      <c r="F782" s="75">
        <f>IFERROR(VLOOKUP(N782,'Order Summary'!$I:$AF,MATCH('Order Import'!D782,'Order Summary'!$I$13:$AF$13,0),FALSE),)</f>
        <v>0</v>
      </c>
      <c r="M782" s="102" t="str">
        <f>VLOOKUP(A782,'Order Summary'!$B:$E,4,FALSE)</f>
        <v>SILVER/GREY/NEON YELLOW</v>
      </c>
      <c r="N782" s="75" t="str">
        <f t="shared" si="21"/>
        <v>000067SILVER/GREY/NEON YELLOWV01</v>
      </c>
      <c r="O782" s="75" t="str">
        <f>VLOOKUP(A782,'Order Import'!A:C,3,FALSE)</f>
        <v>SLGYNW</v>
      </c>
    </row>
    <row r="783" spans="1:15">
      <c r="A783" s="171" t="s">
        <v>372</v>
      </c>
      <c r="B783" s="102" t="str">
        <f>VLOOKUP(A783,'Order Summary'!B:G,5,FALSE)</f>
        <v>Standard</v>
      </c>
      <c r="C783" s="102" t="s">
        <v>618</v>
      </c>
      <c r="D783" s="172" t="s">
        <v>455</v>
      </c>
      <c r="E783" s="148" t="s">
        <v>361</v>
      </c>
      <c r="F783" s="75">
        <f>IFERROR(VLOOKUP(N783,'Order Summary'!$I:$AF,MATCH('Order Import'!D783,'Order Summary'!$I$13:$AF$13,0),FALSE),)</f>
        <v>0</v>
      </c>
      <c r="M783" s="102" t="str">
        <f>VLOOKUP(A783,'Order Summary'!$B:$E,4,FALSE)</f>
        <v>SILVER/GREY/NEON YELLOW</v>
      </c>
      <c r="N783" s="75" t="str">
        <f t="shared" si="21"/>
        <v>000067SILVER/GREY/NEON YELLOWV01</v>
      </c>
      <c r="O783" s="75" t="str">
        <f>VLOOKUP(A783,'Order Import'!A:C,3,FALSE)</f>
        <v>SLGYNW</v>
      </c>
    </row>
    <row r="784" spans="1:15">
      <c r="A784" s="171" t="s">
        <v>372</v>
      </c>
      <c r="B784" s="102" t="str">
        <f>VLOOKUP(A784,'Order Summary'!B:G,5,FALSE)</f>
        <v>Standard</v>
      </c>
      <c r="C784" s="102" t="s">
        <v>618</v>
      </c>
      <c r="D784" s="172" t="s">
        <v>456</v>
      </c>
      <c r="E784" s="148" t="s">
        <v>361</v>
      </c>
      <c r="F784" s="75">
        <f>IFERROR(VLOOKUP(N784,'Order Summary'!$I:$AF,MATCH('Order Import'!D784,'Order Summary'!$I$13:$AF$13,0),FALSE),)</f>
        <v>0</v>
      </c>
      <c r="M784" s="102" t="str">
        <f>VLOOKUP(A784,'Order Summary'!$B:$E,4,FALSE)</f>
        <v>SILVER/GREY/NEON YELLOW</v>
      </c>
      <c r="N784" s="75" t="str">
        <f t="shared" si="21"/>
        <v>000067SILVER/GREY/NEON YELLOWV01</v>
      </c>
      <c r="O784" s="75" t="str">
        <f>VLOOKUP(A784,'Order Import'!A:C,3,FALSE)</f>
        <v>SLGYNW</v>
      </c>
    </row>
    <row r="785" spans="1:15">
      <c r="A785" s="171" t="s">
        <v>372</v>
      </c>
      <c r="B785" s="102" t="str">
        <f>VLOOKUP(A785,'Order Summary'!B:G,5,FALSE)</f>
        <v>Standard</v>
      </c>
      <c r="C785" s="102" t="s">
        <v>618</v>
      </c>
      <c r="D785" s="172" t="s">
        <v>457</v>
      </c>
      <c r="E785" s="148" t="s">
        <v>361</v>
      </c>
      <c r="F785" s="75">
        <f>IFERROR(VLOOKUP(N785,'Order Summary'!$I:$AF,MATCH('Order Import'!D785,'Order Summary'!$I$13:$AF$13,0),FALSE),)</f>
        <v>0</v>
      </c>
      <c r="M785" s="102" t="str">
        <f>VLOOKUP(A785,'Order Summary'!$B:$E,4,FALSE)</f>
        <v>SILVER/GREY/NEON YELLOW</v>
      </c>
      <c r="N785" s="75" t="str">
        <f t="shared" si="21"/>
        <v>000067SILVER/GREY/NEON YELLOWV01</v>
      </c>
      <c r="O785" s="75" t="str">
        <f>VLOOKUP(A785,'Order Import'!A:C,3,FALSE)</f>
        <v>SLGYNW</v>
      </c>
    </row>
    <row r="786" spans="1:15">
      <c r="A786" s="171" t="s">
        <v>372</v>
      </c>
      <c r="B786" s="102" t="str">
        <f>VLOOKUP(A786,'Order Summary'!B:G,5,FALSE)</f>
        <v>Standard</v>
      </c>
      <c r="C786" s="102" t="s">
        <v>618</v>
      </c>
      <c r="D786" s="172" t="s">
        <v>458</v>
      </c>
      <c r="E786" s="148" t="s">
        <v>361</v>
      </c>
      <c r="F786" s="75">
        <f>IFERROR(VLOOKUP(N786,'Order Summary'!$I:$AF,MATCH('Order Import'!D786,'Order Summary'!$I$13:$AF$13,0),FALSE),)</f>
        <v>0</v>
      </c>
      <c r="M786" s="102" t="str">
        <f>VLOOKUP(A786,'Order Summary'!$B:$E,4,FALSE)</f>
        <v>SILVER/GREY/NEON YELLOW</v>
      </c>
      <c r="N786" s="75" t="str">
        <f t="shared" si="21"/>
        <v>000067SILVER/GREY/NEON YELLOWV01</v>
      </c>
      <c r="O786" s="75" t="str">
        <f>VLOOKUP(A786,'Order Import'!A:C,3,FALSE)</f>
        <v>SLGYNW</v>
      </c>
    </row>
    <row r="787" spans="1:15">
      <c r="A787" s="171" t="s">
        <v>372</v>
      </c>
      <c r="B787" s="102" t="str">
        <f>VLOOKUP(A787,'Order Summary'!B:G,5,FALSE)</f>
        <v>Standard</v>
      </c>
      <c r="C787" s="102" t="s">
        <v>618</v>
      </c>
      <c r="D787" s="172" t="s">
        <v>459</v>
      </c>
      <c r="E787" s="148" t="s">
        <v>361</v>
      </c>
      <c r="F787" s="75">
        <f>IFERROR(VLOOKUP(N787,'Order Summary'!$I:$AF,MATCH('Order Import'!D787,'Order Summary'!$I$13:$AF$13,0),FALSE),)</f>
        <v>0</v>
      </c>
      <c r="M787" s="102" t="str">
        <f>VLOOKUP(A787,'Order Summary'!$B:$E,4,FALSE)</f>
        <v>SILVER/GREY/NEON YELLOW</v>
      </c>
      <c r="N787" s="75" t="str">
        <f t="shared" si="21"/>
        <v>000067SILVER/GREY/NEON YELLOWV01</v>
      </c>
      <c r="O787" s="75" t="str">
        <f>VLOOKUP(A787,'Order Import'!A:C,3,FALSE)</f>
        <v>SLGYNW</v>
      </c>
    </row>
    <row r="788" spans="1:15">
      <c r="A788" s="171" t="s">
        <v>372</v>
      </c>
      <c r="B788" s="102" t="str">
        <f>VLOOKUP(A788,'Order Summary'!B:G,5,FALSE)</f>
        <v>Standard</v>
      </c>
      <c r="C788" s="102" t="s">
        <v>618</v>
      </c>
      <c r="D788" s="172" t="s">
        <v>460</v>
      </c>
      <c r="E788" s="148" t="s">
        <v>361</v>
      </c>
      <c r="F788" s="75">
        <f>IFERROR(VLOOKUP(N788,'Order Summary'!$I:$AF,MATCH('Order Import'!D788,'Order Summary'!$I$13:$AF$13,0),FALSE),)</f>
        <v>0</v>
      </c>
      <c r="M788" s="102" t="str">
        <f>VLOOKUP(A788,'Order Summary'!$B:$E,4,FALSE)</f>
        <v>SILVER/GREY/NEON YELLOW</v>
      </c>
      <c r="N788" s="75" t="str">
        <f t="shared" si="21"/>
        <v>000067SILVER/GREY/NEON YELLOWV01</v>
      </c>
      <c r="O788" s="75" t="str">
        <f>VLOOKUP(A788,'Order Import'!A:C,3,FALSE)</f>
        <v>SLGYNW</v>
      </c>
    </row>
    <row r="789" spans="1:15">
      <c r="A789" s="171" t="s">
        <v>372</v>
      </c>
      <c r="B789" s="102" t="str">
        <f>VLOOKUP(A789,'Order Summary'!B:G,5,FALSE)</f>
        <v>Standard</v>
      </c>
      <c r="C789" s="102" t="s">
        <v>618</v>
      </c>
      <c r="D789" s="172" t="s">
        <v>461</v>
      </c>
      <c r="E789" s="148" t="s">
        <v>361</v>
      </c>
      <c r="F789" s="75">
        <f>IFERROR(VLOOKUP(N789,'Order Summary'!$I:$AF,MATCH('Order Import'!D789,'Order Summary'!$I$13:$AF$13,0),FALSE),)</f>
        <v>0</v>
      </c>
      <c r="M789" s="102" t="str">
        <f>VLOOKUP(A789,'Order Summary'!$B:$E,4,FALSE)</f>
        <v>SILVER/GREY/NEON YELLOW</v>
      </c>
      <c r="N789" s="75" t="str">
        <f t="shared" si="21"/>
        <v>000067SILVER/GREY/NEON YELLOWV01</v>
      </c>
      <c r="O789" s="75" t="str">
        <f>VLOOKUP(A789,'Order Import'!A:C,3,FALSE)</f>
        <v>SLGYNW</v>
      </c>
    </row>
    <row r="790" spans="1:15">
      <c r="A790" s="171" t="s">
        <v>372</v>
      </c>
      <c r="B790" s="102" t="str">
        <f>VLOOKUP(A790,'Order Summary'!B:G,5,FALSE)</f>
        <v>Standard</v>
      </c>
      <c r="C790" s="102" t="s">
        <v>485</v>
      </c>
      <c r="D790" s="172" t="s">
        <v>447</v>
      </c>
      <c r="E790" s="148" t="s">
        <v>361</v>
      </c>
      <c r="F790" s="75">
        <f>IFERROR(VLOOKUP(N790,'Order Summary'!$I:$AF,MATCH('Order Import'!D790,'Order Summary'!$I$13:$AF$13,0),FALSE),)</f>
        <v>0</v>
      </c>
      <c r="M790" s="102" t="s">
        <v>417</v>
      </c>
      <c r="N790" s="75" t="str">
        <f t="shared" si="21"/>
        <v>000067RED/DARK RED/BLACKV01</v>
      </c>
      <c r="O790" s="75" t="s">
        <v>485</v>
      </c>
    </row>
    <row r="791" spans="1:15">
      <c r="A791" s="171" t="s">
        <v>372</v>
      </c>
      <c r="B791" s="102" t="str">
        <f>VLOOKUP(A791,'Order Summary'!B:G,5,FALSE)</f>
        <v>Standard</v>
      </c>
      <c r="C791" s="102" t="s">
        <v>485</v>
      </c>
      <c r="D791" s="172" t="s">
        <v>448</v>
      </c>
      <c r="E791" s="148" t="s">
        <v>361</v>
      </c>
      <c r="F791" s="75">
        <f>IFERROR(VLOOKUP(N791,'Order Summary'!$I:$AF,MATCH('Order Import'!D791,'Order Summary'!$I$13:$AF$13,0),FALSE),)</f>
        <v>0</v>
      </c>
      <c r="M791" s="102" t="s">
        <v>417</v>
      </c>
      <c r="N791" s="75" t="str">
        <f t="shared" si="21"/>
        <v>000067RED/DARK RED/BLACKV01</v>
      </c>
      <c r="O791" s="75" t="s">
        <v>485</v>
      </c>
    </row>
    <row r="792" spans="1:15">
      <c r="A792" s="171" t="s">
        <v>372</v>
      </c>
      <c r="B792" s="102" t="str">
        <f>VLOOKUP(A792,'Order Summary'!B:G,5,FALSE)</f>
        <v>Standard</v>
      </c>
      <c r="C792" s="102" t="s">
        <v>485</v>
      </c>
      <c r="D792" s="172" t="s">
        <v>449</v>
      </c>
      <c r="E792" s="148" t="s">
        <v>361</v>
      </c>
      <c r="F792" s="75">
        <f>IFERROR(VLOOKUP(N792,'Order Summary'!$I:$AF,MATCH('Order Import'!D792,'Order Summary'!$I$13:$AF$13,0),FALSE),)</f>
        <v>0</v>
      </c>
      <c r="M792" s="102" t="s">
        <v>417</v>
      </c>
      <c r="N792" s="75" t="str">
        <f t="shared" si="21"/>
        <v>000067RED/DARK RED/BLACKV01</v>
      </c>
      <c r="O792" s="75" t="s">
        <v>485</v>
      </c>
    </row>
    <row r="793" spans="1:15">
      <c r="A793" s="171" t="s">
        <v>372</v>
      </c>
      <c r="B793" s="102" t="str">
        <f>VLOOKUP(A793,'Order Summary'!B:G,5,FALSE)</f>
        <v>Standard</v>
      </c>
      <c r="C793" s="102" t="s">
        <v>485</v>
      </c>
      <c r="D793" s="172" t="s">
        <v>450</v>
      </c>
      <c r="E793" s="148" t="s">
        <v>361</v>
      </c>
      <c r="F793" s="75">
        <f>IFERROR(VLOOKUP(N793,'Order Summary'!$I:$AF,MATCH('Order Import'!D793,'Order Summary'!$I$13:$AF$13,0),FALSE),)</f>
        <v>0</v>
      </c>
      <c r="M793" s="102" t="s">
        <v>417</v>
      </c>
      <c r="N793" s="75" t="str">
        <f t="shared" si="21"/>
        <v>000067RED/DARK RED/BLACKV01</v>
      </c>
      <c r="O793" s="75" t="s">
        <v>485</v>
      </c>
    </row>
    <row r="794" spans="1:15">
      <c r="A794" s="171" t="s">
        <v>372</v>
      </c>
      <c r="B794" s="102" t="str">
        <f>VLOOKUP(A794,'Order Summary'!B:G,5,FALSE)</f>
        <v>Standard</v>
      </c>
      <c r="C794" s="102" t="s">
        <v>485</v>
      </c>
      <c r="D794" s="172" t="s">
        <v>451</v>
      </c>
      <c r="E794" s="148" t="s">
        <v>361</v>
      </c>
      <c r="F794" s="75">
        <f>IFERROR(VLOOKUP(N794,'Order Summary'!$I:$AF,MATCH('Order Import'!D794,'Order Summary'!$I$13:$AF$13,0),FALSE),)</f>
        <v>0</v>
      </c>
      <c r="M794" s="102" t="s">
        <v>417</v>
      </c>
      <c r="N794" s="75" t="str">
        <f t="shared" si="21"/>
        <v>000067RED/DARK RED/BLACKV01</v>
      </c>
      <c r="O794" s="75" t="s">
        <v>485</v>
      </c>
    </row>
    <row r="795" spans="1:15">
      <c r="A795" s="171" t="s">
        <v>372</v>
      </c>
      <c r="B795" s="102" t="str">
        <f>VLOOKUP(A795,'Order Summary'!B:G,5,FALSE)</f>
        <v>Standard</v>
      </c>
      <c r="C795" s="102" t="s">
        <v>485</v>
      </c>
      <c r="D795" s="172" t="s">
        <v>452</v>
      </c>
      <c r="E795" s="148" t="s">
        <v>361</v>
      </c>
      <c r="F795" s="75">
        <f>IFERROR(VLOOKUP(N795,'Order Summary'!$I:$AF,MATCH('Order Import'!D795,'Order Summary'!$I$13:$AF$13,0),FALSE),)</f>
        <v>0</v>
      </c>
      <c r="M795" s="102" t="s">
        <v>417</v>
      </c>
      <c r="N795" s="75" t="str">
        <f t="shared" si="21"/>
        <v>000067RED/DARK RED/BLACKV01</v>
      </c>
      <c r="O795" s="75" t="s">
        <v>485</v>
      </c>
    </row>
    <row r="796" spans="1:15">
      <c r="A796" s="171" t="s">
        <v>372</v>
      </c>
      <c r="B796" s="102" t="str">
        <f>VLOOKUP(A796,'Order Summary'!B:G,5,FALSE)</f>
        <v>Standard</v>
      </c>
      <c r="C796" s="102" t="s">
        <v>485</v>
      </c>
      <c r="D796" s="172" t="s">
        <v>453</v>
      </c>
      <c r="E796" s="148" t="s">
        <v>361</v>
      </c>
      <c r="F796" s="75">
        <f>IFERROR(VLOOKUP(N796,'Order Summary'!$I:$AF,MATCH('Order Import'!D796,'Order Summary'!$I$13:$AF$13,0),FALSE),)</f>
        <v>0</v>
      </c>
      <c r="M796" s="102" t="s">
        <v>417</v>
      </c>
      <c r="N796" s="75" t="str">
        <f t="shared" si="21"/>
        <v>000067RED/DARK RED/BLACKV01</v>
      </c>
      <c r="O796" s="75" t="s">
        <v>485</v>
      </c>
    </row>
    <row r="797" spans="1:15">
      <c r="A797" s="171" t="s">
        <v>372</v>
      </c>
      <c r="B797" s="102" t="str">
        <f>VLOOKUP(A797,'Order Summary'!B:G,5,FALSE)</f>
        <v>Standard</v>
      </c>
      <c r="C797" s="102" t="s">
        <v>485</v>
      </c>
      <c r="D797" s="172" t="s">
        <v>454</v>
      </c>
      <c r="E797" s="148" t="s">
        <v>361</v>
      </c>
      <c r="F797" s="75">
        <f>IFERROR(VLOOKUP(N797,'Order Summary'!$I:$AF,MATCH('Order Import'!D797,'Order Summary'!$I$13:$AF$13,0),FALSE),)</f>
        <v>0</v>
      </c>
      <c r="M797" s="102" t="s">
        <v>417</v>
      </c>
      <c r="N797" s="75" t="str">
        <f t="shared" si="21"/>
        <v>000067RED/DARK RED/BLACKV01</v>
      </c>
      <c r="O797" s="75" t="s">
        <v>485</v>
      </c>
    </row>
    <row r="798" spans="1:15">
      <c r="A798" s="171" t="s">
        <v>372</v>
      </c>
      <c r="B798" s="102" t="str">
        <f>VLOOKUP(A798,'Order Summary'!B:G,5,FALSE)</f>
        <v>Standard</v>
      </c>
      <c r="C798" s="102" t="s">
        <v>485</v>
      </c>
      <c r="D798" s="172" t="s">
        <v>455</v>
      </c>
      <c r="E798" s="148" t="s">
        <v>361</v>
      </c>
      <c r="F798" s="75">
        <f>IFERROR(VLOOKUP(N798,'Order Summary'!$I:$AF,MATCH('Order Import'!D798,'Order Summary'!$I$13:$AF$13,0),FALSE),)</f>
        <v>0</v>
      </c>
      <c r="M798" s="102" t="s">
        <v>417</v>
      </c>
      <c r="N798" s="75" t="str">
        <f t="shared" si="21"/>
        <v>000067RED/DARK RED/BLACKV01</v>
      </c>
      <c r="O798" s="75" t="s">
        <v>485</v>
      </c>
    </row>
    <row r="799" spans="1:15">
      <c r="A799" s="171" t="s">
        <v>372</v>
      </c>
      <c r="B799" s="102" t="str">
        <f>VLOOKUP(A799,'Order Summary'!B:G,5,FALSE)</f>
        <v>Standard</v>
      </c>
      <c r="C799" s="102" t="s">
        <v>485</v>
      </c>
      <c r="D799" s="172" t="s">
        <v>456</v>
      </c>
      <c r="E799" s="148" t="s">
        <v>361</v>
      </c>
      <c r="F799" s="75">
        <f>IFERROR(VLOOKUP(N799,'Order Summary'!$I:$AF,MATCH('Order Import'!D799,'Order Summary'!$I$13:$AF$13,0),FALSE),)</f>
        <v>0</v>
      </c>
      <c r="M799" s="102" t="s">
        <v>417</v>
      </c>
      <c r="N799" s="75" t="str">
        <f t="shared" ref="N799:N830" si="22">CONCATENATE(A799,M799,E799)</f>
        <v>000067RED/DARK RED/BLACKV01</v>
      </c>
      <c r="O799" s="75" t="s">
        <v>485</v>
      </c>
    </row>
    <row r="800" spans="1:15">
      <c r="A800" s="171" t="s">
        <v>372</v>
      </c>
      <c r="B800" s="102" t="str">
        <f>VLOOKUP(A800,'Order Summary'!B:G,5,FALSE)</f>
        <v>Standard</v>
      </c>
      <c r="C800" s="102" t="s">
        <v>485</v>
      </c>
      <c r="D800" s="172" t="s">
        <v>457</v>
      </c>
      <c r="E800" s="148" t="s">
        <v>361</v>
      </c>
      <c r="F800" s="75">
        <f>IFERROR(VLOOKUP(N800,'Order Summary'!$I:$AF,MATCH('Order Import'!D800,'Order Summary'!$I$13:$AF$13,0),FALSE),)</f>
        <v>0</v>
      </c>
      <c r="M800" s="102" t="s">
        <v>417</v>
      </c>
      <c r="N800" s="75" t="str">
        <f t="shared" si="22"/>
        <v>000067RED/DARK RED/BLACKV01</v>
      </c>
      <c r="O800" s="75" t="s">
        <v>485</v>
      </c>
    </row>
    <row r="801" spans="1:15">
      <c r="A801" s="171" t="s">
        <v>372</v>
      </c>
      <c r="B801" s="102" t="str">
        <f>VLOOKUP(A801,'Order Summary'!B:G,5,FALSE)</f>
        <v>Standard</v>
      </c>
      <c r="C801" s="102" t="s">
        <v>485</v>
      </c>
      <c r="D801" s="172" t="s">
        <v>458</v>
      </c>
      <c r="E801" s="148" t="s">
        <v>361</v>
      </c>
      <c r="F801" s="75">
        <f>IFERROR(VLOOKUP(N801,'Order Summary'!$I:$AF,MATCH('Order Import'!D801,'Order Summary'!$I$13:$AF$13,0),FALSE),)</f>
        <v>0</v>
      </c>
      <c r="M801" s="102" t="s">
        <v>417</v>
      </c>
      <c r="N801" s="75" t="str">
        <f t="shared" si="22"/>
        <v>000067RED/DARK RED/BLACKV01</v>
      </c>
      <c r="O801" s="75" t="s">
        <v>485</v>
      </c>
    </row>
    <row r="802" spans="1:15">
      <c r="A802" s="171" t="s">
        <v>372</v>
      </c>
      <c r="B802" s="102" t="str">
        <f>VLOOKUP(A802,'Order Summary'!B:G,5,FALSE)</f>
        <v>Standard</v>
      </c>
      <c r="C802" s="102" t="s">
        <v>485</v>
      </c>
      <c r="D802" s="172" t="s">
        <v>459</v>
      </c>
      <c r="E802" s="148" t="s">
        <v>361</v>
      </c>
      <c r="F802" s="75">
        <f>IFERROR(VLOOKUP(N802,'Order Summary'!$I:$AF,MATCH('Order Import'!D802,'Order Summary'!$I$13:$AF$13,0),FALSE),)</f>
        <v>0</v>
      </c>
      <c r="M802" s="102" t="s">
        <v>417</v>
      </c>
      <c r="N802" s="75" t="str">
        <f t="shared" si="22"/>
        <v>000067RED/DARK RED/BLACKV01</v>
      </c>
      <c r="O802" s="75" t="s">
        <v>485</v>
      </c>
    </row>
    <row r="803" spans="1:15">
      <c r="A803" s="171" t="s">
        <v>372</v>
      </c>
      <c r="B803" s="102" t="str">
        <f>VLOOKUP(A803,'Order Summary'!B:G,5,FALSE)</f>
        <v>Standard</v>
      </c>
      <c r="C803" s="102" t="s">
        <v>485</v>
      </c>
      <c r="D803" s="172" t="s">
        <v>460</v>
      </c>
      <c r="E803" s="148" t="s">
        <v>361</v>
      </c>
      <c r="F803" s="75">
        <f>IFERROR(VLOOKUP(N803,'Order Summary'!$I:$AF,MATCH('Order Import'!D803,'Order Summary'!$I$13:$AF$13,0),FALSE),)</f>
        <v>0</v>
      </c>
      <c r="M803" s="102" t="s">
        <v>417</v>
      </c>
      <c r="N803" s="75" t="str">
        <f t="shared" si="22"/>
        <v>000067RED/DARK RED/BLACKV01</v>
      </c>
      <c r="O803" s="75" t="s">
        <v>485</v>
      </c>
    </row>
    <row r="804" spans="1:15">
      <c r="A804" s="171" t="s">
        <v>372</v>
      </c>
      <c r="B804" s="102" t="str">
        <f>VLOOKUP(A804,'Order Summary'!B:G,5,FALSE)</f>
        <v>Standard</v>
      </c>
      <c r="C804" s="102" t="s">
        <v>485</v>
      </c>
      <c r="D804" s="172" t="s">
        <v>461</v>
      </c>
      <c r="E804" s="148" t="s">
        <v>361</v>
      </c>
      <c r="F804" s="75">
        <f>IFERROR(VLOOKUP(N804,'Order Summary'!$I:$AF,MATCH('Order Import'!D804,'Order Summary'!$I$13:$AF$13,0),FALSE),)</f>
        <v>0</v>
      </c>
      <c r="M804" s="102" t="s">
        <v>417</v>
      </c>
      <c r="N804" s="75" t="str">
        <f t="shared" si="22"/>
        <v>000067RED/DARK RED/BLACKV01</v>
      </c>
      <c r="O804" s="75" t="s">
        <v>485</v>
      </c>
    </row>
    <row r="805" spans="1:15">
      <c r="A805" s="171" t="s">
        <v>373</v>
      </c>
      <c r="B805" s="102" t="str">
        <f>VLOOKUP(A805,'Order Summary'!B:G,5,FALSE)</f>
        <v>Standard</v>
      </c>
      <c r="C805" s="102" t="s">
        <v>619</v>
      </c>
      <c r="D805" s="172" t="s">
        <v>441</v>
      </c>
      <c r="E805" s="148" t="s">
        <v>361</v>
      </c>
      <c r="F805" s="75">
        <f>IFERROR(VLOOKUP(N805,'Order Summary'!$I:$AF,MATCH('Order Import'!D805,'Order Summary'!$I$13:$AF$13,0),FALSE),)</f>
        <v>0</v>
      </c>
      <c r="M805" s="102" t="str">
        <f>VLOOKUP(A805,'Order Summary'!$B:$E,4,FALSE)</f>
        <v>SILVER/BLUE/PINK</v>
      </c>
      <c r="N805" s="75" t="str">
        <f t="shared" si="22"/>
        <v>000068SILVER/BLUE/PINKV01</v>
      </c>
      <c r="O805" s="75" t="str">
        <f>VLOOKUP(A805,'Order Import'!A:C,3,FALSE)</f>
        <v>SLBLPK</v>
      </c>
    </row>
    <row r="806" spans="1:15">
      <c r="A806" s="171" t="s">
        <v>373</v>
      </c>
      <c r="B806" s="102" t="str">
        <f>VLOOKUP(A806,'Order Summary'!B:G,5,FALSE)</f>
        <v>Standard</v>
      </c>
      <c r="C806" s="102" t="s">
        <v>619</v>
      </c>
      <c r="D806" s="172" t="s">
        <v>442</v>
      </c>
      <c r="E806" s="148" t="s">
        <v>361</v>
      </c>
      <c r="F806" s="75">
        <f>IFERROR(VLOOKUP(N806,'Order Summary'!$I:$AF,MATCH('Order Import'!D806,'Order Summary'!$I$13:$AF$13,0),FALSE),)</f>
        <v>0</v>
      </c>
      <c r="M806" s="102" t="str">
        <f>VLOOKUP(A806,'Order Summary'!$B:$E,4,FALSE)</f>
        <v>SILVER/BLUE/PINK</v>
      </c>
      <c r="N806" s="75" t="str">
        <f t="shared" si="22"/>
        <v>000068SILVER/BLUE/PINKV01</v>
      </c>
      <c r="O806" s="75" t="str">
        <f>VLOOKUP(A806,'Order Import'!A:C,3,FALSE)</f>
        <v>SLBLPK</v>
      </c>
    </row>
    <row r="807" spans="1:15">
      <c r="A807" s="171" t="s">
        <v>373</v>
      </c>
      <c r="B807" s="102" t="str">
        <f>VLOOKUP(A807,'Order Summary'!B:G,5,FALSE)</f>
        <v>Standard</v>
      </c>
      <c r="C807" s="102" t="s">
        <v>619</v>
      </c>
      <c r="D807" s="172" t="s">
        <v>443</v>
      </c>
      <c r="E807" s="148" t="s">
        <v>361</v>
      </c>
      <c r="F807" s="75">
        <f>IFERROR(VLOOKUP(N807,'Order Summary'!$I:$AF,MATCH('Order Import'!D807,'Order Summary'!$I$13:$AF$13,0),FALSE),)</f>
        <v>0</v>
      </c>
      <c r="M807" s="102" t="str">
        <f>VLOOKUP(A807,'Order Summary'!$B:$E,4,FALSE)</f>
        <v>SILVER/BLUE/PINK</v>
      </c>
      <c r="N807" s="75" t="str">
        <f t="shared" si="22"/>
        <v>000068SILVER/BLUE/PINKV01</v>
      </c>
      <c r="O807" s="75" t="str">
        <f>VLOOKUP(A807,'Order Import'!A:C,3,FALSE)</f>
        <v>SLBLPK</v>
      </c>
    </row>
    <row r="808" spans="1:15">
      <c r="A808" s="171" t="s">
        <v>373</v>
      </c>
      <c r="B808" s="102" t="str">
        <f>VLOOKUP(A808,'Order Summary'!B:G,5,FALSE)</f>
        <v>Standard</v>
      </c>
      <c r="C808" s="102" t="s">
        <v>619</v>
      </c>
      <c r="D808" s="172" t="s">
        <v>444</v>
      </c>
      <c r="E808" s="148" t="s">
        <v>361</v>
      </c>
      <c r="F808" s="75">
        <f>IFERROR(VLOOKUP(N808,'Order Summary'!$I:$AF,MATCH('Order Import'!D808,'Order Summary'!$I$13:$AF$13,0),FALSE),)</f>
        <v>0</v>
      </c>
      <c r="M808" s="102" t="str">
        <f>VLOOKUP(A808,'Order Summary'!$B:$E,4,FALSE)</f>
        <v>SILVER/BLUE/PINK</v>
      </c>
      <c r="N808" s="75" t="str">
        <f t="shared" si="22"/>
        <v>000068SILVER/BLUE/PINKV01</v>
      </c>
      <c r="O808" s="75" t="str">
        <f>VLOOKUP(A808,'Order Import'!A:C,3,FALSE)</f>
        <v>SLBLPK</v>
      </c>
    </row>
    <row r="809" spans="1:15">
      <c r="A809" s="171" t="s">
        <v>373</v>
      </c>
      <c r="B809" s="102" t="str">
        <f>VLOOKUP(A809,'Order Summary'!B:G,5,FALSE)</f>
        <v>Standard</v>
      </c>
      <c r="C809" s="102" t="s">
        <v>619</v>
      </c>
      <c r="D809" s="172" t="s">
        <v>445</v>
      </c>
      <c r="E809" s="148" t="s">
        <v>361</v>
      </c>
      <c r="F809" s="75">
        <f>IFERROR(VLOOKUP(N809,'Order Summary'!$I:$AF,MATCH('Order Import'!D809,'Order Summary'!$I$13:$AF$13,0),FALSE),)</f>
        <v>0</v>
      </c>
      <c r="M809" s="102" t="str">
        <f>VLOOKUP(A809,'Order Summary'!$B:$E,4,FALSE)</f>
        <v>SILVER/BLUE/PINK</v>
      </c>
      <c r="N809" s="75" t="str">
        <f t="shared" si="22"/>
        <v>000068SILVER/BLUE/PINKV01</v>
      </c>
      <c r="O809" s="75" t="str">
        <f>VLOOKUP(A809,'Order Import'!A:C,3,FALSE)</f>
        <v>SLBLPK</v>
      </c>
    </row>
    <row r="810" spans="1:15">
      <c r="A810" s="171" t="s">
        <v>373</v>
      </c>
      <c r="B810" s="102" t="str">
        <f>VLOOKUP(A810,'Order Summary'!B:G,5,FALSE)</f>
        <v>Standard</v>
      </c>
      <c r="C810" s="102" t="s">
        <v>619</v>
      </c>
      <c r="D810" s="172" t="s">
        <v>446</v>
      </c>
      <c r="E810" s="148" t="s">
        <v>361</v>
      </c>
      <c r="F810" s="75">
        <f>IFERROR(VLOOKUP(N810,'Order Summary'!$I:$AF,MATCH('Order Import'!D810,'Order Summary'!$I$13:$AF$13,0),FALSE),)</f>
        <v>0</v>
      </c>
      <c r="M810" s="102" t="str">
        <f>VLOOKUP(A810,'Order Summary'!$B:$E,4,FALSE)</f>
        <v>SILVER/BLUE/PINK</v>
      </c>
      <c r="N810" s="75" t="str">
        <f t="shared" si="22"/>
        <v>000068SILVER/BLUE/PINKV01</v>
      </c>
      <c r="O810" s="75" t="str">
        <f>VLOOKUP(A810,'Order Import'!A:C,3,FALSE)</f>
        <v>SLBLPK</v>
      </c>
    </row>
    <row r="811" spans="1:15">
      <c r="A811" s="171" t="s">
        <v>373</v>
      </c>
      <c r="B811" s="102" t="str">
        <f>VLOOKUP(A811,'Order Summary'!B:G,5,FALSE)</f>
        <v>Standard</v>
      </c>
      <c r="C811" s="102" t="s">
        <v>619</v>
      </c>
      <c r="D811" s="172" t="s">
        <v>447</v>
      </c>
      <c r="E811" s="148" t="s">
        <v>361</v>
      </c>
      <c r="F811" s="75">
        <f>IFERROR(VLOOKUP(N811,'Order Summary'!$I:$AF,MATCH('Order Import'!D811,'Order Summary'!$I$13:$AF$13,0),FALSE),)</f>
        <v>0</v>
      </c>
      <c r="M811" s="102" t="str">
        <f>VLOOKUP(A811,'Order Summary'!$B:$E,4,FALSE)</f>
        <v>SILVER/BLUE/PINK</v>
      </c>
      <c r="N811" s="75" t="str">
        <f t="shared" si="22"/>
        <v>000068SILVER/BLUE/PINKV01</v>
      </c>
      <c r="O811" s="75" t="str">
        <f>VLOOKUP(A811,'Order Import'!A:C,3,FALSE)</f>
        <v>SLBLPK</v>
      </c>
    </row>
    <row r="812" spans="1:15">
      <c r="A812" s="171" t="s">
        <v>373</v>
      </c>
      <c r="B812" s="102" t="str">
        <f>VLOOKUP(A812,'Order Summary'!B:G,5,FALSE)</f>
        <v>Standard</v>
      </c>
      <c r="C812" s="102" t="s">
        <v>619</v>
      </c>
      <c r="D812" s="172" t="s">
        <v>448</v>
      </c>
      <c r="E812" s="148" t="s">
        <v>361</v>
      </c>
      <c r="F812" s="75">
        <f>IFERROR(VLOOKUP(N812,'Order Summary'!$I:$AF,MATCH('Order Import'!D812,'Order Summary'!$I$13:$AF$13,0),FALSE),)</f>
        <v>0</v>
      </c>
      <c r="M812" s="102" t="str">
        <f>VLOOKUP(A812,'Order Summary'!$B:$E,4,FALSE)</f>
        <v>SILVER/BLUE/PINK</v>
      </c>
      <c r="N812" s="75" t="str">
        <f t="shared" si="22"/>
        <v>000068SILVER/BLUE/PINKV01</v>
      </c>
      <c r="O812" s="75" t="str">
        <f>VLOOKUP(A812,'Order Import'!A:C,3,FALSE)</f>
        <v>SLBLPK</v>
      </c>
    </row>
    <row r="813" spans="1:15">
      <c r="A813" s="171" t="s">
        <v>373</v>
      </c>
      <c r="B813" s="102" t="str">
        <f>VLOOKUP(A813,'Order Summary'!B:G,5,FALSE)</f>
        <v>Standard</v>
      </c>
      <c r="C813" s="102" t="s">
        <v>619</v>
      </c>
      <c r="D813" s="172" t="s">
        <v>449</v>
      </c>
      <c r="E813" s="148" t="s">
        <v>361</v>
      </c>
      <c r="F813" s="75">
        <f>IFERROR(VLOOKUP(N813,'Order Summary'!$I:$AF,MATCH('Order Import'!D813,'Order Summary'!$I$13:$AF$13,0),FALSE),)</f>
        <v>0</v>
      </c>
      <c r="M813" s="102" t="str">
        <f>VLOOKUP(A813,'Order Summary'!$B:$E,4,FALSE)</f>
        <v>SILVER/BLUE/PINK</v>
      </c>
      <c r="N813" s="75" t="str">
        <f t="shared" si="22"/>
        <v>000068SILVER/BLUE/PINKV01</v>
      </c>
      <c r="O813" s="75" t="str">
        <f>VLOOKUP(A813,'Order Import'!A:C,3,FALSE)</f>
        <v>SLBLPK</v>
      </c>
    </row>
    <row r="814" spans="1:15">
      <c r="A814" s="171" t="s">
        <v>373</v>
      </c>
      <c r="B814" s="102" t="str">
        <f>VLOOKUP(A814,'Order Summary'!B:G,5,FALSE)</f>
        <v>Standard</v>
      </c>
      <c r="C814" s="102" t="s">
        <v>619</v>
      </c>
      <c r="D814" s="172" t="s">
        <v>450</v>
      </c>
      <c r="E814" s="148" t="s">
        <v>361</v>
      </c>
      <c r="F814" s="75">
        <f>IFERROR(VLOOKUP(N814,'Order Summary'!$I:$AF,MATCH('Order Import'!D814,'Order Summary'!$I$13:$AF$13,0),FALSE),)</f>
        <v>0</v>
      </c>
      <c r="M814" s="102" t="str">
        <f>VLOOKUP(A814,'Order Summary'!$B:$E,4,FALSE)</f>
        <v>SILVER/BLUE/PINK</v>
      </c>
      <c r="N814" s="75" t="str">
        <f t="shared" si="22"/>
        <v>000068SILVER/BLUE/PINKV01</v>
      </c>
      <c r="O814" s="75" t="str">
        <f>VLOOKUP(A814,'Order Import'!A:C,3,FALSE)</f>
        <v>SLBLPK</v>
      </c>
    </row>
    <row r="815" spans="1:15">
      <c r="A815" s="171" t="s">
        <v>373</v>
      </c>
      <c r="B815" s="102" t="str">
        <f>VLOOKUP(A815,'Order Summary'!B:G,5,FALSE)</f>
        <v>Standard</v>
      </c>
      <c r="C815" s="102" t="s">
        <v>619</v>
      </c>
      <c r="D815" s="172" t="s">
        <v>451</v>
      </c>
      <c r="E815" s="148" t="s">
        <v>361</v>
      </c>
      <c r="F815" s="75">
        <f>IFERROR(VLOOKUP(N815,'Order Summary'!$I:$AF,MATCH('Order Import'!D815,'Order Summary'!$I$13:$AF$13,0),FALSE),)</f>
        <v>0</v>
      </c>
      <c r="M815" s="102" t="str">
        <f>VLOOKUP(A815,'Order Summary'!$B:$E,4,FALSE)</f>
        <v>SILVER/BLUE/PINK</v>
      </c>
      <c r="N815" s="75" t="str">
        <f t="shared" si="22"/>
        <v>000068SILVER/BLUE/PINKV01</v>
      </c>
      <c r="O815" s="75" t="str">
        <f>VLOOKUP(A815,'Order Import'!A:C,3,FALSE)</f>
        <v>SLBLPK</v>
      </c>
    </row>
    <row r="816" spans="1:15">
      <c r="A816" s="171" t="s">
        <v>373</v>
      </c>
      <c r="B816" s="102" t="str">
        <f>VLOOKUP(A816,'Order Summary'!B:G,5,FALSE)</f>
        <v>Standard</v>
      </c>
      <c r="C816" s="102" t="s">
        <v>619</v>
      </c>
      <c r="D816" s="172" t="s">
        <v>452</v>
      </c>
      <c r="E816" s="148" t="s">
        <v>361</v>
      </c>
      <c r="F816" s="75">
        <f>IFERROR(VLOOKUP(N816,'Order Summary'!$I:$AF,MATCH('Order Import'!D816,'Order Summary'!$I$13:$AF$13,0),FALSE),)</f>
        <v>0</v>
      </c>
      <c r="M816" s="102" t="str">
        <f>VLOOKUP(A816,'Order Summary'!$B:$E,4,FALSE)</f>
        <v>SILVER/BLUE/PINK</v>
      </c>
      <c r="N816" s="75" t="str">
        <f t="shared" si="22"/>
        <v>000068SILVER/BLUE/PINKV01</v>
      </c>
      <c r="O816" s="75" t="str">
        <f>VLOOKUP(A816,'Order Import'!A:C,3,FALSE)</f>
        <v>SLBLPK</v>
      </c>
    </row>
    <row r="817" spans="1:15">
      <c r="A817" s="171" t="s">
        <v>373</v>
      </c>
      <c r="B817" s="102" t="str">
        <f>VLOOKUP(A817,'Order Summary'!B:G,5,FALSE)</f>
        <v>Standard</v>
      </c>
      <c r="C817" s="102" t="s">
        <v>619</v>
      </c>
      <c r="D817" s="172" t="s">
        <v>453</v>
      </c>
      <c r="E817" s="148" t="s">
        <v>361</v>
      </c>
      <c r="F817" s="75">
        <f>IFERROR(VLOOKUP(N817,'Order Summary'!$I:$AF,MATCH('Order Import'!D817,'Order Summary'!$I$13:$AF$13,0),FALSE),)</f>
        <v>0</v>
      </c>
      <c r="M817" s="102" t="str">
        <f>VLOOKUP(A817,'Order Summary'!$B:$E,4,FALSE)</f>
        <v>SILVER/BLUE/PINK</v>
      </c>
      <c r="N817" s="75" t="str">
        <f t="shared" si="22"/>
        <v>000068SILVER/BLUE/PINKV01</v>
      </c>
      <c r="O817" s="75" t="str">
        <f>VLOOKUP(A817,'Order Import'!A:C,3,FALSE)</f>
        <v>SLBLPK</v>
      </c>
    </row>
    <row r="818" spans="1:15">
      <c r="A818" s="171" t="s">
        <v>373</v>
      </c>
      <c r="B818" s="102" t="str">
        <f>VLOOKUP(A818,'Order Summary'!B:G,5,FALSE)</f>
        <v>Standard</v>
      </c>
      <c r="C818" s="102" t="s">
        <v>486</v>
      </c>
      <c r="D818" s="172" t="s">
        <v>441</v>
      </c>
      <c r="E818" s="148" t="s">
        <v>361</v>
      </c>
      <c r="F818" s="75">
        <f>IFERROR(VLOOKUP(N818,'Order Summary'!$I:$AF,MATCH('Order Import'!D818,'Order Summary'!$I$13:$AF$13,0),FALSE),)</f>
        <v>0</v>
      </c>
      <c r="M818" s="102" t="s">
        <v>418</v>
      </c>
      <c r="N818" s="75" t="str">
        <f t="shared" si="22"/>
        <v>000068PURPLE/BLACK/PINKV01</v>
      </c>
      <c r="O818" s="75" t="s">
        <v>486</v>
      </c>
    </row>
    <row r="819" spans="1:15">
      <c r="A819" s="171" t="s">
        <v>373</v>
      </c>
      <c r="B819" s="102" t="str">
        <f>VLOOKUP(A819,'Order Summary'!B:G,5,FALSE)</f>
        <v>Standard</v>
      </c>
      <c r="C819" s="102" t="s">
        <v>486</v>
      </c>
      <c r="D819" s="172" t="s">
        <v>442</v>
      </c>
      <c r="E819" s="148" t="s">
        <v>361</v>
      </c>
      <c r="F819" s="75">
        <f>IFERROR(VLOOKUP(N819,'Order Summary'!$I:$AF,MATCH('Order Import'!D819,'Order Summary'!$I$13:$AF$13,0),FALSE),)</f>
        <v>0</v>
      </c>
      <c r="M819" s="102" t="s">
        <v>418</v>
      </c>
      <c r="N819" s="75" t="str">
        <f t="shared" si="22"/>
        <v>000068PURPLE/BLACK/PINKV01</v>
      </c>
      <c r="O819" s="75" t="s">
        <v>486</v>
      </c>
    </row>
    <row r="820" spans="1:15">
      <c r="A820" s="171" t="s">
        <v>373</v>
      </c>
      <c r="B820" s="102" t="str">
        <f>VLOOKUP(A820,'Order Summary'!B:G,5,FALSE)</f>
        <v>Standard</v>
      </c>
      <c r="C820" s="102" t="s">
        <v>486</v>
      </c>
      <c r="D820" s="172" t="s">
        <v>443</v>
      </c>
      <c r="E820" s="148" t="s">
        <v>361</v>
      </c>
      <c r="F820" s="75">
        <f>IFERROR(VLOOKUP(N820,'Order Summary'!$I:$AF,MATCH('Order Import'!D820,'Order Summary'!$I$13:$AF$13,0),FALSE),)</f>
        <v>0</v>
      </c>
      <c r="M820" s="102" t="s">
        <v>418</v>
      </c>
      <c r="N820" s="75" t="str">
        <f t="shared" si="22"/>
        <v>000068PURPLE/BLACK/PINKV01</v>
      </c>
      <c r="O820" s="75" t="s">
        <v>486</v>
      </c>
    </row>
    <row r="821" spans="1:15">
      <c r="A821" s="171" t="s">
        <v>373</v>
      </c>
      <c r="B821" s="102" t="str">
        <f>VLOOKUP(A821,'Order Summary'!B:G,5,FALSE)</f>
        <v>Standard</v>
      </c>
      <c r="C821" s="102" t="s">
        <v>486</v>
      </c>
      <c r="D821" s="172" t="s">
        <v>444</v>
      </c>
      <c r="E821" s="148" t="s">
        <v>361</v>
      </c>
      <c r="F821" s="75">
        <f>IFERROR(VLOOKUP(N821,'Order Summary'!$I:$AF,MATCH('Order Import'!D821,'Order Summary'!$I$13:$AF$13,0),FALSE),)</f>
        <v>0</v>
      </c>
      <c r="M821" s="102" t="s">
        <v>418</v>
      </c>
      <c r="N821" s="75" t="str">
        <f t="shared" si="22"/>
        <v>000068PURPLE/BLACK/PINKV01</v>
      </c>
      <c r="O821" s="75" t="s">
        <v>486</v>
      </c>
    </row>
    <row r="822" spans="1:15">
      <c r="A822" s="171" t="s">
        <v>373</v>
      </c>
      <c r="B822" s="102" t="str">
        <f>VLOOKUP(A822,'Order Summary'!B:G,5,FALSE)</f>
        <v>Standard</v>
      </c>
      <c r="C822" s="102" t="s">
        <v>486</v>
      </c>
      <c r="D822" s="172" t="s">
        <v>445</v>
      </c>
      <c r="E822" s="148" t="s">
        <v>361</v>
      </c>
      <c r="F822" s="75">
        <f>IFERROR(VLOOKUP(N822,'Order Summary'!$I:$AF,MATCH('Order Import'!D822,'Order Summary'!$I$13:$AF$13,0),FALSE),)</f>
        <v>0</v>
      </c>
      <c r="M822" s="102" t="s">
        <v>418</v>
      </c>
      <c r="N822" s="75" t="str">
        <f t="shared" si="22"/>
        <v>000068PURPLE/BLACK/PINKV01</v>
      </c>
      <c r="O822" s="75" t="s">
        <v>486</v>
      </c>
    </row>
    <row r="823" spans="1:15">
      <c r="A823" s="171" t="s">
        <v>373</v>
      </c>
      <c r="B823" s="102" t="str">
        <f>VLOOKUP(A823,'Order Summary'!B:G,5,FALSE)</f>
        <v>Standard</v>
      </c>
      <c r="C823" s="102" t="s">
        <v>486</v>
      </c>
      <c r="D823" s="172" t="s">
        <v>446</v>
      </c>
      <c r="E823" s="148" t="s">
        <v>361</v>
      </c>
      <c r="F823" s="75">
        <f>IFERROR(VLOOKUP(N823,'Order Summary'!$I:$AF,MATCH('Order Import'!D823,'Order Summary'!$I$13:$AF$13,0),FALSE),)</f>
        <v>0</v>
      </c>
      <c r="M823" s="102" t="s">
        <v>418</v>
      </c>
      <c r="N823" s="75" t="str">
        <f t="shared" si="22"/>
        <v>000068PURPLE/BLACK/PINKV01</v>
      </c>
      <c r="O823" s="75" t="s">
        <v>486</v>
      </c>
    </row>
    <row r="824" spans="1:15">
      <c r="A824" s="171" t="s">
        <v>373</v>
      </c>
      <c r="B824" s="102" t="str">
        <f>VLOOKUP(A824,'Order Summary'!B:G,5,FALSE)</f>
        <v>Standard</v>
      </c>
      <c r="C824" s="102" t="s">
        <v>486</v>
      </c>
      <c r="D824" s="172" t="s">
        <v>447</v>
      </c>
      <c r="E824" s="148" t="s">
        <v>361</v>
      </c>
      <c r="F824" s="75">
        <f>IFERROR(VLOOKUP(N824,'Order Summary'!$I:$AF,MATCH('Order Import'!D824,'Order Summary'!$I$13:$AF$13,0),FALSE),)</f>
        <v>0</v>
      </c>
      <c r="M824" s="102" t="s">
        <v>418</v>
      </c>
      <c r="N824" s="75" t="str">
        <f t="shared" si="22"/>
        <v>000068PURPLE/BLACK/PINKV01</v>
      </c>
      <c r="O824" s="75" t="s">
        <v>486</v>
      </c>
    </row>
    <row r="825" spans="1:15">
      <c r="A825" s="171" t="s">
        <v>373</v>
      </c>
      <c r="B825" s="102" t="str">
        <f>VLOOKUP(A825,'Order Summary'!B:G,5,FALSE)</f>
        <v>Standard</v>
      </c>
      <c r="C825" s="102" t="s">
        <v>486</v>
      </c>
      <c r="D825" s="172" t="s">
        <v>448</v>
      </c>
      <c r="E825" s="148" t="s">
        <v>361</v>
      </c>
      <c r="F825" s="75">
        <f>IFERROR(VLOOKUP(N825,'Order Summary'!$I:$AF,MATCH('Order Import'!D825,'Order Summary'!$I$13:$AF$13,0),FALSE),)</f>
        <v>0</v>
      </c>
      <c r="M825" s="102" t="s">
        <v>418</v>
      </c>
      <c r="N825" s="75" t="str">
        <f t="shared" si="22"/>
        <v>000068PURPLE/BLACK/PINKV01</v>
      </c>
      <c r="O825" s="75" t="s">
        <v>486</v>
      </c>
    </row>
    <row r="826" spans="1:15">
      <c r="A826" s="171" t="s">
        <v>373</v>
      </c>
      <c r="B826" s="102" t="str">
        <f>VLOOKUP(A826,'Order Summary'!B:G,5,FALSE)</f>
        <v>Standard</v>
      </c>
      <c r="C826" s="102" t="s">
        <v>486</v>
      </c>
      <c r="D826" s="172" t="s">
        <v>449</v>
      </c>
      <c r="E826" s="148" t="s">
        <v>361</v>
      </c>
      <c r="F826" s="75">
        <f>IFERROR(VLOOKUP(N826,'Order Summary'!$I:$AF,MATCH('Order Import'!D826,'Order Summary'!$I$13:$AF$13,0),FALSE),)</f>
        <v>0</v>
      </c>
      <c r="M826" s="102" t="s">
        <v>418</v>
      </c>
      <c r="N826" s="75" t="str">
        <f t="shared" si="22"/>
        <v>000068PURPLE/BLACK/PINKV01</v>
      </c>
      <c r="O826" s="75" t="s">
        <v>486</v>
      </c>
    </row>
    <row r="827" spans="1:15">
      <c r="A827" s="171" t="s">
        <v>373</v>
      </c>
      <c r="B827" s="102" t="str">
        <f>VLOOKUP(A827,'Order Summary'!B:G,5,FALSE)</f>
        <v>Standard</v>
      </c>
      <c r="C827" s="102" t="s">
        <v>486</v>
      </c>
      <c r="D827" s="172" t="s">
        <v>450</v>
      </c>
      <c r="E827" s="148" t="s">
        <v>361</v>
      </c>
      <c r="F827" s="75">
        <f>IFERROR(VLOOKUP(N827,'Order Summary'!$I:$AF,MATCH('Order Import'!D827,'Order Summary'!$I$13:$AF$13,0),FALSE),)</f>
        <v>0</v>
      </c>
      <c r="M827" s="102" t="s">
        <v>418</v>
      </c>
      <c r="N827" s="75" t="str">
        <f t="shared" si="22"/>
        <v>000068PURPLE/BLACK/PINKV01</v>
      </c>
      <c r="O827" s="75" t="s">
        <v>486</v>
      </c>
    </row>
    <row r="828" spans="1:15">
      <c r="A828" s="171" t="s">
        <v>373</v>
      </c>
      <c r="B828" s="102" t="str">
        <f>VLOOKUP(A828,'Order Summary'!B:G,5,FALSE)</f>
        <v>Standard</v>
      </c>
      <c r="C828" s="102" t="s">
        <v>486</v>
      </c>
      <c r="D828" s="172" t="s">
        <v>451</v>
      </c>
      <c r="E828" s="148" t="s">
        <v>361</v>
      </c>
      <c r="F828" s="75">
        <f>IFERROR(VLOOKUP(N828,'Order Summary'!$I:$AF,MATCH('Order Import'!D828,'Order Summary'!$I$13:$AF$13,0),FALSE),)</f>
        <v>0</v>
      </c>
      <c r="M828" s="102" t="s">
        <v>418</v>
      </c>
      <c r="N828" s="75" t="str">
        <f t="shared" si="22"/>
        <v>000068PURPLE/BLACK/PINKV01</v>
      </c>
      <c r="O828" s="75" t="s">
        <v>486</v>
      </c>
    </row>
    <row r="829" spans="1:15">
      <c r="A829" s="171" t="s">
        <v>373</v>
      </c>
      <c r="B829" s="102" t="str">
        <f>VLOOKUP(A829,'Order Summary'!B:G,5,FALSE)</f>
        <v>Standard</v>
      </c>
      <c r="C829" s="102" t="s">
        <v>486</v>
      </c>
      <c r="D829" s="172" t="s">
        <v>452</v>
      </c>
      <c r="E829" s="148" t="s">
        <v>361</v>
      </c>
      <c r="F829" s="75">
        <f>IFERROR(VLOOKUP(N829,'Order Summary'!$I:$AF,MATCH('Order Import'!D829,'Order Summary'!$I$13:$AF$13,0),FALSE),)</f>
        <v>0</v>
      </c>
      <c r="M829" s="102" t="s">
        <v>418</v>
      </c>
      <c r="N829" s="75" t="str">
        <f t="shared" si="22"/>
        <v>000068PURPLE/BLACK/PINKV01</v>
      </c>
      <c r="O829" s="75" t="s">
        <v>486</v>
      </c>
    </row>
    <row r="830" spans="1:15">
      <c r="A830" s="171" t="s">
        <v>373</v>
      </c>
      <c r="B830" s="102" t="str">
        <f>VLOOKUP(A830,'Order Summary'!B:G,5,FALSE)</f>
        <v>Standard</v>
      </c>
      <c r="C830" s="102" t="s">
        <v>486</v>
      </c>
      <c r="D830" s="172" t="s">
        <v>453</v>
      </c>
      <c r="E830" s="148" t="s">
        <v>361</v>
      </c>
      <c r="F830" s="75">
        <f>IFERROR(VLOOKUP(N830,'Order Summary'!$I:$AF,MATCH('Order Import'!D830,'Order Summary'!$I$13:$AF$13,0),FALSE),)</f>
        <v>0</v>
      </c>
      <c r="M830" s="102" t="s">
        <v>418</v>
      </c>
      <c r="N830" s="75" t="str">
        <f t="shared" si="22"/>
        <v>000068PURPLE/BLACK/PINKV01</v>
      </c>
      <c r="O830" s="75" t="s">
        <v>486</v>
      </c>
    </row>
    <row r="831" spans="1:15">
      <c r="A831" s="171" t="s">
        <v>569</v>
      </c>
      <c r="B831" s="102" t="str">
        <f>VLOOKUP(A831,'Order Summary'!B:G,5,FALSE)</f>
        <v>Medium</v>
      </c>
      <c r="C831" s="102" t="s">
        <v>615</v>
      </c>
      <c r="D831" s="172" t="s">
        <v>447</v>
      </c>
      <c r="E831" s="148" t="s">
        <v>361</v>
      </c>
      <c r="F831" s="75">
        <f>IFERROR(VLOOKUP(N831,'Order Summary'!$I:$AF,MATCH('Order Import'!D831,'Order Summary'!$I$13:$AF$13,0),FALSE),)</f>
        <v>0</v>
      </c>
      <c r="M831" s="102" t="str">
        <f>VLOOKUP(A831,'Order Summary'!$B:$E,4,FALSE)</f>
        <v>NEON YELLOW/BLACK/BLUE</v>
      </c>
      <c r="N831" s="75" t="str">
        <f t="shared" ref="N831:N868" si="23">CONCATENATE(A831,M831,E831)</f>
        <v>000565NEON YELLOW/BLACK/BLUEV01</v>
      </c>
      <c r="O831" s="75" t="str">
        <f>VLOOKUP(A831,'Order Import'!A:C,3,FALSE)</f>
        <v>NWBKBL</v>
      </c>
    </row>
    <row r="832" spans="1:15">
      <c r="A832" s="171" t="s">
        <v>569</v>
      </c>
      <c r="B832" s="102" t="str">
        <f>VLOOKUP(A832,'Order Summary'!B:G,5,FALSE)</f>
        <v>Medium</v>
      </c>
      <c r="C832" s="102" t="s">
        <v>615</v>
      </c>
      <c r="D832" s="172" t="s">
        <v>448</v>
      </c>
      <c r="E832" s="148" t="s">
        <v>361</v>
      </c>
      <c r="F832" s="75">
        <f>IFERROR(VLOOKUP(N832,'Order Summary'!$I:$AF,MATCH('Order Import'!D832,'Order Summary'!$I$13:$AF$13,0),FALSE),)</f>
        <v>0</v>
      </c>
      <c r="M832" s="102" t="str">
        <f>VLOOKUP(A832,'Order Summary'!$B:$E,4,FALSE)</f>
        <v>NEON YELLOW/BLACK/BLUE</v>
      </c>
      <c r="N832" s="75" t="str">
        <f t="shared" si="23"/>
        <v>000565NEON YELLOW/BLACK/BLUEV01</v>
      </c>
      <c r="O832" s="75" t="str">
        <f>VLOOKUP(A832,'Order Import'!A:C,3,FALSE)</f>
        <v>NWBKBL</v>
      </c>
    </row>
    <row r="833" spans="1:15">
      <c r="A833" s="171" t="s">
        <v>569</v>
      </c>
      <c r="B833" s="102" t="str">
        <f>VLOOKUP(A833,'Order Summary'!B:G,5,FALSE)</f>
        <v>Medium</v>
      </c>
      <c r="C833" s="102" t="s">
        <v>615</v>
      </c>
      <c r="D833" s="172" t="s">
        <v>449</v>
      </c>
      <c r="E833" s="148" t="s">
        <v>361</v>
      </c>
      <c r="F833" s="75">
        <f>IFERROR(VLOOKUP(N833,'Order Summary'!$I:$AF,MATCH('Order Import'!D833,'Order Summary'!$I$13:$AF$13,0),FALSE),)</f>
        <v>0</v>
      </c>
      <c r="M833" s="102" t="str">
        <f>VLOOKUP(A833,'Order Summary'!$B:$E,4,FALSE)</f>
        <v>NEON YELLOW/BLACK/BLUE</v>
      </c>
      <c r="N833" s="75" t="str">
        <f t="shared" si="23"/>
        <v>000565NEON YELLOW/BLACK/BLUEV01</v>
      </c>
      <c r="O833" s="75" t="str">
        <f>VLOOKUP(A833,'Order Import'!A:C,3,FALSE)</f>
        <v>NWBKBL</v>
      </c>
    </row>
    <row r="834" spans="1:15">
      <c r="A834" s="171" t="s">
        <v>569</v>
      </c>
      <c r="B834" s="102" t="str">
        <f>VLOOKUP(A834,'Order Summary'!B:G,5,FALSE)</f>
        <v>Medium</v>
      </c>
      <c r="C834" s="102" t="s">
        <v>615</v>
      </c>
      <c r="D834" s="172" t="s">
        <v>450</v>
      </c>
      <c r="E834" s="148" t="s">
        <v>361</v>
      </c>
      <c r="F834" s="75">
        <f>IFERROR(VLOOKUP(N834,'Order Summary'!$I:$AF,MATCH('Order Import'!D834,'Order Summary'!$I$13:$AF$13,0),FALSE),)</f>
        <v>0</v>
      </c>
      <c r="M834" s="102" t="str">
        <f>VLOOKUP(A834,'Order Summary'!$B:$E,4,FALSE)</f>
        <v>NEON YELLOW/BLACK/BLUE</v>
      </c>
      <c r="N834" s="75" t="str">
        <f t="shared" si="23"/>
        <v>000565NEON YELLOW/BLACK/BLUEV01</v>
      </c>
      <c r="O834" s="75" t="str">
        <f>VLOOKUP(A834,'Order Import'!A:C,3,FALSE)</f>
        <v>NWBKBL</v>
      </c>
    </row>
    <row r="835" spans="1:15">
      <c r="A835" s="171" t="s">
        <v>569</v>
      </c>
      <c r="B835" s="102" t="str">
        <f>VLOOKUP(A835,'Order Summary'!B:G,5,FALSE)</f>
        <v>Medium</v>
      </c>
      <c r="C835" s="102" t="s">
        <v>615</v>
      </c>
      <c r="D835" s="172" t="s">
        <v>451</v>
      </c>
      <c r="E835" s="148" t="s">
        <v>361</v>
      </c>
      <c r="F835" s="75">
        <f>IFERROR(VLOOKUP(N835,'Order Summary'!$I:$AF,MATCH('Order Import'!D835,'Order Summary'!$I$13:$AF$13,0),FALSE),)</f>
        <v>0</v>
      </c>
      <c r="M835" s="102" t="str">
        <f>VLOOKUP(A835,'Order Summary'!$B:$E,4,FALSE)</f>
        <v>NEON YELLOW/BLACK/BLUE</v>
      </c>
      <c r="N835" s="75" t="str">
        <f t="shared" si="23"/>
        <v>000565NEON YELLOW/BLACK/BLUEV01</v>
      </c>
      <c r="O835" s="75" t="str">
        <f>VLOOKUP(A835,'Order Import'!A:C,3,FALSE)</f>
        <v>NWBKBL</v>
      </c>
    </row>
    <row r="836" spans="1:15">
      <c r="A836" s="171" t="s">
        <v>569</v>
      </c>
      <c r="B836" s="102" t="str">
        <f>VLOOKUP(A836,'Order Summary'!B:G,5,FALSE)</f>
        <v>Medium</v>
      </c>
      <c r="C836" s="102" t="s">
        <v>615</v>
      </c>
      <c r="D836" s="172" t="s">
        <v>452</v>
      </c>
      <c r="E836" s="148" t="s">
        <v>361</v>
      </c>
      <c r="F836" s="75">
        <f>IFERROR(VLOOKUP(N836,'Order Summary'!$I:$AF,MATCH('Order Import'!D836,'Order Summary'!$I$13:$AF$13,0),FALSE),)</f>
        <v>0</v>
      </c>
      <c r="M836" s="102" t="str">
        <f>VLOOKUP(A836,'Order Summary'!$B:$E,4,FALSE)</f>
        <v>NEON YELLOW/BLACK/BLUE</v>
      </c>
      <c r="N836" s="75" t="str">
        <f t="shared" si="23"/>
        <v>000565NEON YELLOW/BLACK/BLUEV01</v>
      </c>
      <c r="O836" s="75" t="str">
        <f>VLOOKUP(A836,'Order Import'!A:C,3,FALSE)</f>
        <v>NWBKBL</v>
      </c>
    </row>
    <row r="837" spans="1:15">
      <c r="A837" s="171" t="s">
        <v>569</v>
      </c>
      <c r="B837" s="102" t="str">
        <f>VLOOKUP(A837,'Order Summary'!B:G,5,FALSE)</f>
        <v>Medium</v>
      </c>
      <c r="C837" s="102" t="s">
        <v>615</v>
      </c>
      <c r="D837" s="172" t="s">
        <v>453</v>
      </c>
      <c r="E837" s="148" t="s">
        <v>361</v>
      </c>
      <c r="F837" s="75">
        <f>IFERROR(VLOOKUP(N837,'Order Summary'!$I:$AF,MATCH('Order Import'!D837,'Order Summary'!$I$13:$AF$13,0),FALSE),)</f>
        <v>0</v>
      </c>
      <c r="M837" s="102" t="str">
        <f>VLOOKUP(A837,'Order Summary'!$B:$E,4,FALSE)</f>
        <v>NEON YELLOW/BLACK/BLUE</v>
      </c>
      <c r="N837" s="75" t="str">
        <f t="shared" si="23"/>
        <v>000565NEON YELLOW/BLACK/BLUEV01</v>
      </c>
      <c r="O837" s="75" t="str">
        <f>VLOOKUP(A837,'Order Import'!A:C,3,FALSE)</f>
        <v>NWBKBL</v>
      </c>
    </row>
    <row r="838" spans="1:15">
      <c r="A838" s="171" t="s">
        <v>569</v>
      </c>
      <c r="B838" s="102" t="str">
        <f>VLOOKUP(A838,'Order Summary'!B:G,5,FALSE)</f>
        <v>Medium</v>
      </c>
      <c r="C838" s="102" t="s">
        <v>615</v>
      </c>
      <c r="D838" s="172" t="s">
        <v>454</v>
      </c>
      <c r="E838" s="148" t="s">
        <v>361</v>
      </c>
      <c r="F838" s="75">
        <f>IFERROR(VLOOKUP(N838,'Order Summary'!$I:$AF,MATCH('Order Import'!D838,'Order Summary'!$I$13:$AF$13,0),FALSE),)</f>
        <v>0</v>
      </c>
      <c r="M838" s="102" t="str">
        <f>VLOOKUP(A838,'Order Summary'!$B:$E,4,FALSE)</f>
        <v>NEON YELLOW/BLACK/BLUE</v>
      </c>
      <c r="N838" s="75" t="str">
        <f t="shared" si="23"/>
        <v>000565NEON YELLOW/BLACK/BLUEV01</v>
      </c>
      <c r="O838" s="75" t="str">
        <f>VLOOKUP(A838,'Order Import'!A:C,3,FALSE)</f>
        <v>NWBKBL</v>
      </c>
    </row>
    <row r="839" spans="1:15">
      <c r="A839" s="171" t="s">
        <v>569</v>
      </c>
      <c r="B839" s="102" t="str">
        <f>VLOOKUP(A839,'Order Summary'!B:G,5,FALSE)</f>
        <v>Medium</v>
      </c>
      <c r="C839" s="102" t="s">
        <v>615</v>
      </c>
      <c r="D839" s="172" t="s">
        <v>455</v>
      </c>
      <c r="E839" s="148" t="s">
        <v>361</v>
      </c>
      <c r="F839" s="75">
        <f>IFERROR(VLOOKUP(N839,'Order Summary'!$I:$AF,MATCH('Order Import'!D839,'Order Summary'!$I$13:$AF$13,0),FALSE),)</f>
        <v>0</v>
      </c>
      <c r="M839" s="102" t="str">
        <f>VLOOKUP(A839,'Order Summary'!$B:$E,4,FALSE)</f>
        <v>NEON YELLOW/BLACK/BLUE</v>
      </c>
      <c r="N839" s="75" t="str">
        <f t="shared" si="23"/>
        <v>000565NEON YELLOW/BLACK/BLUEV01</v>
      </c>
      <c r="O839" s="75" t="str">
        <f>VLOOKUP(A839,'Order Import'!A:C,3,FALSE)</f>
        <v>NWBKBL</v>
      </c>
    </row>
    <row r="840" spans="1:15">
      <c r="A840" s="171" t="s">
        <v>569</v>
      </c>
      <c r="B840" s="102" t="str">
        <f>VLOOKUP(A840,'Order Summary'!B:G,5,FALSE)</f>
        <v>Medium</v>
      </c>
      <c r="C840" s="102" t="s">
        <v>615</v>
      </c>
      <c r="D840" s="172" t="s">
        <v>456</v>
      </c>
      <c r="E840" s="148" t="s">
        <v>361</v>
      </c>
      <c r="F840" s="75">
        <f>IFERROR(VLOOKUP(N840,'Order Summary'!$I:$AF,MATCH('Order Import'!D840,'Order Summary'!$I$13:$AF$13,0),FALSE),)</f>
        <v>0</v>
      </c>
      <c r="M840" s="102" t="str">
        <f>VLOOKUP(A840,'Order Summary'!$B:$E,4,FALSE)</f>
        <v>NEON YELLOW/BLACK/BLUE</v>
      </c>
      <c r="N840" s="75" t="str">
        <f t="shared" si="23"/>
        <v>000565NEON YELLOW/BLACK/BLUEV01</v>
      </c>
      <c r="O840" s="75" t="str">
        <f>VLOOKUP(A840,'Order Import'!A:C,3,FALSE)</f>
        <v>NWBKBL</v>
      </c>
    </row>
    <row r="841" spans="1:15">
      <c r="A841" s="171" t="s">
        <v>569</v>
      </c>
      <c r="B841" s="102" t="str">
        <f>VLOOKUP(A841,'Order Summary'!B:G,5,FALSE)</f>
        <v>Medium</v>
      </c>
      <c r="C841" s="102" t="s">
        <v>615</v>
      </c>
      <c r="D841" s="172" t="s">
        <v>457</v>
      </c>
      <c r="E841" s="148" t="s">
        <v>361</v>
      </c>
      <c r="F841" s="75">
        <f>IFERROR(VLOOKUP(N841,'Order Summary'!$I:$AF,MATCH('Order Import'!D841,'Order Summary'!$I$13:$AF$13,0),FALSE),)</f>
        <v>0</v>
      </c>
      <c r="M841" s="102" t="str">
        <f>VLOOKUP(A841,'Order Summary'!$B:$E,4,FALSE)</f>
        <v>NEON YELLOW/BLACK/BLUE</v>
      </c>
      <c r="N841" s="75" t="str">
        <f t="shared" si="23"/>
        <v>000565NEON YELLOW/BLACK/BLUEV01</v>
      </c>
      <c r="O841" s="75" t="str">
        <f>VLOOKUP(A841,'Order Import'!A:C,3,FALSE)</f>
        <v>NWBKBL</v>
      </c>
    </row>
    <row r="842" spans="1:15">
      <c r="A842" s="171" t="s">
        <v>569</v>
      </c>
      <c r="B842" s="102" t="str">
        <f>VLOOKUP(A842,'Order Summary'!B:G,5,FALSE)</f>
        <v>Medium</v>
      </c>
      <c r="C842" s="102" t="s">
        <v>615</v>
      </c>
      <c r="D842" s="172" t="s">
        <v>458</v>
      </c>
      <c r="E842" s="148" t="s">
        <v>361</v>
      </c>
      <c r="F842" s="75">
        <f>IFERROR(VLOOKUP(N842,'Order Summary'!$I:$AF,MATCH('Order Import'!D842,'Order Summary'!$I$13:$AF$13,0),FALSE),)</f>
        <v>0</v>
      </c>
      <c r="M842" s="102" t="str">
        <f>VLOOKUP(A842,'Order Summary'!$B:$E,4,FALSE)</f>
        <v>NEON YELLOW/BLACK/BLUE</v>
      </c>
      <c r="N842" s="75" t="str">
        <f t="shared" si="23"/>
        <v>000565NEON YELLOW/BLACK/BLUEV01</v>
      </c>
      <c r="O842" s="75" t="str">
        <f>VLOOKUP(A842,'Order Import'!A:C,3,FALSE)</f>
        <v>NWBKBL</v>
      </c>
    </row>
    <row r="843" spans="1:15">
      <c r="A843" s="171" t="s">
        <v>569</v>
      </c>
      <c r="B843" s="102" t="str">
        <f>VLOOKUP(A843,'Order Summary'!B:G,5,FALSE)</f>
        <v>Medium</v>
      </c>
      <c r="C843" s="102" t="s">
        <v>615</v>
      </c>
      <c r="D843" s="172" t="s">
        <v>459</v>
      </c>
      <c r="E843" s="148" t="s">
        <v>361</v>
      </c>
      <c r="F843" s="75">
        <f>IFERROR(VLOOKUP(N843,'Order Summary'!$I:$AF,MATCH('Order Import'!D843,'Order Summary'!$I$13:$AF$13,0),FALSE),)</f>
        <v>0</v>
      </c>
      <c r="M843" s="102" t="str">
        <f>VLOOKUP(A843,'Order Summary'!$B:$E,4,FALSE)</f>
        <v>NEON YELLOW/BLACK/BLUE</v>
      </c>
      <c r="N843" s="75" t="str">
        <f t="shared" si="23"/>
        <v>000565NEON YELLOW/BLACK/BLUEV01</v>
      </c>
      <c r="O843" s="75" t="str">
        <f>VLOOKUP(A843,'Order Import'!A:C,3,FALSE)</f>
        <v>NWBKBL</v>
      </c>
    </row>
    <row r="844" spans="1:15">
      <c r="A844" s="171" t="s">
        <v>569</v>
      </c>
      <c r="B844" s="102" t="str">
        <f>VLOOKUP(A844,'Order Summary'!B:G,5,FALSE)</f>
        <v>Medium</v>
      </c>
      <c r="C844" s="102" t="s">
        <v>615</v>
      </c>
      <c r="D844" s="172" t="s">
        <v>460</v>
      </c>
      <c r="E844" s="148" t="s">
        <v>361</v>
      </c>
      <c r="F844" s="75">
        <f>IFERROR(VLOOKUP(N844,'Order Summary'!$I:$AF,MATCH('Order Import'!D844,'Order Summary'!$I$13:$AF$13,0),FALSE),)</f>
        <v>0</v>
      </c>
      <c r="M844" s="102" t="str">
        <f>VLOOKUP(A844,'Order Summary'!$B:$E,4,FALSE)</f>
        <v>NEON YELLOW/BLACK/BLUE</v>
      </c>
      <c r="N844" s="75" t="str">
        <f t="shared" si="23"/>
        <v>000565NEON YELLOW/BLACK/BLUEV01</v>
      </c>
      <c r="O844" s="75" t="str">
        <f>VLOOKUP(A844,'Order Import'!A:C,3,FALSE)</f>
        <v>NWBKBL</v>
      </c>
    </row>
    <row r="845" spans="1:15">
      <c r="A845" s="171" t="s">
        <v>569</v>
      </c>
      <c r="B845" s="102" t="str">
        <f>VLOOKUP(A845,'Order Summary'!B:G,5,FALSE)</f>
        <v>Medium</v>
      </c>
      <c r="C845" s="102" t="s">
        <v>615</v>
      </c>
      <c r="D845" s="172" t="s">
        <v>461</v>
      </c>
      <c r="E845" s="148" t="s">
        <v>361</v>
      </c>
      <c r="F845" s="75">
        <f>IFERROR(VLOOKUP(N845,'Order Summary'!$I:$AF,MATCH('Order Import'!D845,'Order Summary'!$I$13:$AF$13,0),FALSE),)</f>
        <v>0</v>
      </c>
      <c r="M845" s="102" t="str">
        <f>VLOOKUP(A845,'Order Summary'!$B:$E,4,FALSE)</f>
        <v>NEON YELLOW/BLACK/BLUE</v>
      </c>
      <c r="N845" s="75" t="str">
        <f t="shared" si="23"/>
        <v>000565NEON YELLOW/BLACK/BLUEV01</v>
      </c>
      <c r="O845" s="75" t="str">
        <f>VLOOKUP(A845,'Order Import'!A:C,3,FALSE)</f>
        <v>NWBKBL</v>
      </c>
    </row>
    <row r="846" spans="1:15">
      <c r="A846" s="171" t="s">
        <v>569</v>
      </c>
      <c r="B846" s="102" t="str">
        <f>VLOOKUP(A846,'Order Summary'!B:G,5,FALSE)</f>
        <v>Medium</v>
      </c>
      <c r="C846" s="102" t="s">
        <v>620</v>
      </c>
      <c r="D846" s="172" t="s">
        <v>447</v>
      </c>
      <c r="E846" s="148" t="s">
        <v>361</v>
      </c>
      <c r="F846" s="75">
        <f>IFERROR(VLOOKUP(N846,'Order Summary'!$I:$AF,MATCH('Order Import'!D846,'Order Summary'!$I$13:$AF$13,0),FALSE),)</f>
        <v>0</v>
      </c>
      <c r="M846" s="102" t="s">
        <v>549</v>
      </c>
      <c r="N846" s="75" t="str">
        <f t="shared" si="23"/>
        <v>000565BLACK/GREY/BLUEV01</v>
      </c>
      <c r="O846" s="75" t="s">
        <v>620</v>
      </c>
    </row>
    <row r="847" spans="1:15">
      <c r="A847" s="171" t="s">
        <v>569</v>
      </c>
      <c r="B847" s="102" t="str">
        <f>VLOOKUP(A847,'Order Summary'!B:G,5,FALSE)</f>
        <v>Medium</v>
      </c>
      <c r="C847" s="102" t="s">
        <v>620</v>
      </c>
      <c r="D847" s="172" t="s">
        <v>448</v>
      </c>
      <c r="E847" s="148" t="s">
        <v>361</v>
      </c>
      <c r="F847" s="75">
        <f>IFERROR(VLOOKUP(N847,'Order Summary'!$I:$AF,MATCH('Order Import'!D847,'Order Summary'!$I$13:$AF$13,0),FALSE),)</f>
        <v>0</v>
      </c>
      <c r="M847" s="102" t="s">
        <v>549</v>
      </c>
      <c r="N847" s="75" t="str">
        <f t="shared" si="23"/>
        <v>000565BLACK/GREY/BLUEV01</v>
      </c>
      <c r="O847" s="75" t="s">
        <v>620</v>
      </c>
    </row>
    <row r="848" spans="1:15">
      <c r="A848" s="171" t="s">
        <v>569</v>
      </c>
      <c r="B848" s="102" t="str">
        <f>VLOOKUP(A848,'Order Summary'!B:G,5,FALSE)</f>
        <v>Medium</v>
      </c>
      <c r="C848" s="102" t="s">
        <v>620</v>
      </c>
      <c r="D848" s="172" t="s">
        <v>449</v>
      </c>
      <c r="E848" s="148" t="s">
        <v>361</v>
      </c>
      <c r="F848" s="75">
        <f>IFERROR(VLOOKUP(N848,'Order Summary'!$I:$AF,MATCH('Order Import'!D848,'Order Summary'!$I$13:$AF$13,0),FALSE),)</f>
        <v>0</v>
      </c>
      <c r="M848" s="102" t="s">
        <v>549</v>
      </c>
      <c r="N848" s="75" t="str">
        <f t="shared" si="23"/>
        <v>000565BLACK/GREY/BLUEV01</v>
      </c>
      <c r="O848" s="75" t="s">
        <v>620</v>
      </c>
    </row>
    <row r="849" spans="1:15">
      <c r="A849" s="171" t="s">
        <v>569</v>
      </c>
      <c r="B849" s="102" t="str">
        <f>VLOOKUP(A849,'Order Summary'!B:G,5,FALSE)</f>
        <v>Medium</v>
      </c>
      <c r="C849" s="102" t="s">
        <v>620</v>
      </c>
      <c r="D849" s="172" t="s">
        <v>450</v>
      </c>
      <c r="E849" s="148" t="s">
        <v>361</v>
      </c>
      <c r="F849" s="75">
        <f>IFERROR(VLOOKUP(N849,'Order Summary'!$I:$AF,MATCH('Order Import'!D849,'Order Summary'!$I$13:$AF$13,0),FALSE),)</f>
        <v>0</v>
      </c>
      <c r="M849" s="102" t="s">
        <v>549</v>
      </c>
      <c r="N849" s="75" t="str">
        <f t="shared" si="23"/>
        <v>000565BLACK/GREY/BLUEV01</v>
      </c>
      <c r="O849" s="75" t="s">
        <v>620</v>
      </c>
    </row>
    <row r="850" spans="1:15">
      <c r="A850" s="171" t="s">
        <v>569</v>
      </c>
      <c r="B850" s="102" t="str">
        <f>VLOOKUP(A850,'Order Summary'!B:G,5,FALSE)</f>
        <v>Medium</v>
      </c>
      <c r="C850" s="102" t="s">
        <v>620</v>
      </c>
      <c r="D850" s="172" t="s">
        <v>451</v>
      </c>
      <c r="E850" s="148" t="s">
        <v>361</v>
      </c>
      <c r="F850" s="75">
        <f>IFERROR(VLOOKUP(N850,'Order Summary'!$I:$AF,MATCH('Order Import'!D850,'Order Summary'!$I$13:$AF$13,0),FALSE),)</f>
        <v>0</v>
      </c>
      <c r="M850" s="102" t="s">
        <v>549</v>
      </c>
      <c r="N850" s="75" t="str">
        <f t="shared" si="23"/>
        <v>000565BLACK/GREY/BLUEV01</v>
      </c>
      <c r="O850" s="75" t="s">
        <v>620</v>
      </c>
    </row>
    <row r="851" spans="1:15">
      <c r="A851" s="171" t="s">
        <v>569</v>
      </c>
      <c r="B851" s="102" t="str">
        <f>VLOOKUP(A851,'Order Summary'!B:G,5,FALSE)</f>
        <v>Medium</v>
      </c>
      <c r="C851" s="102" t="s">
        <v>620</v>
      </c>
      <c r="D851" s="172" t="s">
        <v>452</v>
      </c>
      <c r="E851" s="148" t="s">
        <v>361</v>
      </c>
      <c r="F851" s="75">
        <f>IFERROR(VLOOKUP(N851,'Order Summary'!$I:$AF,MATCH('Order Import'!D851,'Order Summary'!$I$13:$AF$13,0),FALSE),)</f>
        <v>0</v>
      </c>
      <c r="M851" s="102" t="s">
        <v>549</v>
      </c>
      <c r="N851" s="75" t="str">
        <f t="shared" si="23"/>
        <v>000565BLACK/GREY/BLUEV01</v>
      </c>
      <c r="O851" s="75" t="s">
        <v>620</v>
      </c>
    </row>
    <row r="852" spans="1:15">
      <c r="A852" s="171" t="s">
        <v>569</v>
      </c>
      <c r="B852" s="102" t="str">
        <f>VLOOKUP(A852,'Order Summary'!B:G,5,FALSE)</f>
        <v>Medium</v>
      </c>
      <c r="C852" s="102" t="s">
        <v>620</v>
      </c>
      <c r="D852" s="172" t="s">
        <v>453</v>
      </c>
      <c r="E852" s="148" t="s">
        <v>361</v>
      </c>
      <c r="F852" s="75">
        <f>IFERROR(VLOOKUP(N852,'Order Summary'!$I:$AF,MATCH('Order Import'!D852,'Order Summary'!$I$13:$AF$13,0),FALSE),)</f>
        <v>0</v>
      </c>
      <c r="M852" s="102" t="s">
        <v>549</v>
      </c>
      <c r="N852" s="75" t="str">
        <f t="shared" si="23"/>
        <v>000565BLACK/GREY/BLUEV01</v>
      </c>
      <c r="O852" s="75" t="s">
        <v>620</v>
      </c>
    </row>
    <row r="853" spans="1:15">
      <c r="A853" s="171" t="s">
        <v>569</v>
      </c>
      <c r="B853" s="102" t="str">
        <f>VLOOKUP(A853,'Order Summary'!B:G,5,FALSE)</f>
        <v>Medium</v>
      </c>
      <c r="C853" s="102" t="s">
        <v>620</v>
      </c>
      <c r="D853" s="172" t="s">
        <v>454</v>
      </c>
      <c r="E853" s="148" t="s">
        <v>361</v>
      </c>
      <c r="F853" s="75">
        <f>IFERROR(VLOOKUP(N853,'Order Summary'!$I:$AF,MATCH('Order Import'!D853,'Order Summary'!$I$13:$AF$13,0),FALSE),)</f>
        <v>0</v>
      </c>
      <c r="M853" s="102" t="s">
        <v>549</v>
      </c>
      <c r="N853" s="75" t="str">
        <f t="shared" si="23"/>
        <v>000565BLACK/GREY/BLUEV01</v>
      </c>
      <c r="O853" s="75" t="s">
        <v>620</v>
      </c>
    </row>
    <row r="854" spans="1:15">
      <c r="A854" s="171" t="s">
        <v>569</v>
      </c>
      <c r="B854" s="102" t="str">
        <f>VLOOKUP(A854,'Order Summary'!B:G,5,FALSE)</f>
        <v>Medium</v>
      </c>
      <c r="C854" s="102" t="s">
        <v>620</v>
      </c>
      <c r="D854" s="172" t="s">
        <v>455</v>
      </c>
      <c r="E854" s="148" t="s">
        <v>361</v>
      </c>
      <c r="F854" s="75">
        <f>IFERROR(VLOOKUP(N854,'Order Summary'!$I:$AF,MATCH('Order Import'!D854,'Order Summary'!$I$13:$AF$13,0),FALSE),)</f>
        <v>0</v>
      </c>
      <c r="M854" s="102" t="s">
        <v>549</v>
      </c>
      <c r="N854" s="75" t="str">
        <f t="shared" si="23"/>
        <v>000565BLACK/GREY/BLUEV01</v>
      </c>
      <c r="O854" s="75" t="s">
        <v>620</v>
      </c>
    </row>
    <row r="855" spans="1:15">
      <c r="A855" s="171" t="s">
        <v>569</v>
      </c>
      <c r="B855" s="102" t="str">
        <f>VLOOKUP(A855,'Order Summary'!B:G,5,FALSE)</f>
        <v>Medium</v>
      </c>
      <c r="C855" s="102" t="s">
        <v>620</v>
      </c>
      <c r="D855" s="172" t="s">
        <v>456</v>
      </c>
      <c r="E855" s="148" t="s">
        <v>361</v>
      </c>
      <c r="F855" s="75">
        <f>IFERROR(VLOOKUP(N855,'Order Summary'!$I:$AF,MATCH('Order Import'!D855,'Order Summary'!$I$13:$AF$13,0),FALSE),)</f>
        <v>0</v>
      </c>
      <c r="M855" s="102" t="s">
        <v>549</v>
      </c>
      <c r="N855" s="75" t="str">
        <f t="shared" si="23"/>
        <v>000565BLACK/GREY/BLUEV01</v>
      </c>
      <c r="O855" s="75" t="s">
        <v>620</v>
      </c>
    </row>
    <row r="856" spans="1:15">
      <c r="A856" s="171" t="s">
        <v>569</v>
      </c>
      <c r="B856" s="102" t="str">
        <f>VLOOKUP(A856,'Order Summary'!B:G,5,FALSE)</f>
        <v>Medium</v>
      </c>
      <c r="C856" s="102" t="s">
        <v>620</v>
      </c>
      <c r="D856" s="172" t="s">
        <v>457</v>
      </c>
      <c r="E856" s="148" t="s">
        <v>361</v>
      </c>
      <c r="F856" s="75">
        <f>IFERROR(VLOOKUP(N856,'Order Summary'!$I:$AF,MATCH('Order Import'!D856,'Order Summary'!$I$13:$AF$13,0),FALSE),)</f>
        <v>0</v>
      </c>
      <c r="M856" s="102" t="s">
        <v>549</v>
      </c>
      <c r="N856" s="75" t="str">
        <f t="shared" si="23"/>
        <v>000565BLACK/GREY/BLUEV01</v>
      </c>
      <c r="O856" s="75" t="s">
        <v>620</v>
      </c>
    </row>
    <row r="857" spans="1:15">
      <c r="A857" s="171" t="s">
        <v>569</v>
      </c>
      <c r="B857" s="102" t="str">
        <f>VLOOKUP(A857,'Order Summary'!B:G,5,FALSE)</f>
        <v>Medium</v>
      </c>
      <c r="C857" s="102" t="s">
        <v>620</v>
      </c>
      <c r="D857" s="172" t="s">
        <v>458</v>
      </c>
      <c r="E857" s="148" t="s">
        <v>361</v>
      </c>
      <c r="F857" s="75">
        <f>IFERROR(VLOOKUP(N857,'Order Summary'!$I:$AF,MATCH('Order Import'!D857,'Order Summary'!$I$13:$AF$13,0),FALSE),)</f>
        <v>0</v>
      </c>
      <c r="M857" s="102" t="s">
        <v>549</v>
      </c>
      <c r="N857" s="75" t="str">
        <f t="shared" si="23"/>
        <v>000565BLACK/GREY/BLUEV01</v>
      </c>
      <c r="O857" s="75" t="s">
        <v>620</v>
      </c>
    </row>
    <row r="858" spans="1:15">
      <c r="A858" s="171" t="s">
        <v>569</v>
      </c>
      <c r="B858" s="102" t="str">
        <f>VLOOKUP(A858,'Order Summary'!B:G,5,FALSE)</f>
        <v>Medium</v>
      </c>
      <c r="C858" s="102" t="s">
        <v>620</v>
      </c>
      <c r="D858" s="172" t="s">
        <v>459</v>
      </c>
      <c r="E858" s="148" t="s">
        <v>361</v>
      </c>
      <c r="F858" s="75">
        <f>IFERROR(VLOOKUP(N858,'Order Summary'!$I:$AF,MATCH('Order Import'!D858,'Order Summary'!$I$13:$AF$13,0),FALSE),)</f>
        <v>0</v>
      </c>
      <c r="M858" s="102" t="s">
        <v>549</v>
      </c>
      <c r="N858" s="75" t="str">
        <f t="shared" si="23"/>
        <v>000565BLACK/GREY/BLUEV01</v>
      </c>
      <c r="O858" s="75" t="s">
        <v>620</v>
      </c>
    </row>
    <row r="859" spans="1:15">
      <c r="A859" s="171" t="s">
        <v>569</v>
      </c>
      <c r="B859" s="102" t="str">
        <f>VLOOKUP(A859,'Order Summary'!B:G,5,FALSE)</f>
        <v>Medium</v>
      </c>
      <c r="C859" s="102" t="s">
        <v>620</v>
      </c>
      <c r="D859" s="172" t="s">
        <v>460</v>
      </c>
      <c r="E859" s="148" t="s">
        <v>361</v>
      </c>
      <c r="F859" s="75">
        <f>IFERROR(VLOOKUP(N859,'Order Summary'!$I:$AF,MATCH('Order Import'!D859,'Order Summary'!$I$13:$AF$13,0),FALSE),)</f>
        <v>0</v>
      </c>
      <c r="M859" s="102" t="s">
        <v>549</v>
      </c>
      <c r="N859" s="75" t="str">
        <f t="shared" si="23"/>
        <v>000565BLACK/GREY/BLUEV01</v>
      </c>
      <c r="O859" s="75" t="s">
        <v>620</v>
      </c>
    </row>
    <row r="860" spans="1:15">
      <c r="A860" s="171" t="s">
        <v>569</v>
      </c>
      <c r="B860" s="102" t="str">
        <f>VLOOKUP(A860,'Order Summary'!B:G,5,FALSE)</f>
        <v>Medium</v>
      </c>
      <c r="C860" s="102" t="s">
        <v>620</v>
      </c>
      <c r="D860" s="172" t="s">
        <v>461</v>
      </c>
      <c r="E860" s="148" t="s">
        <v>361</v>
      </c>
      <c r="F860" s="75">
        <f>IFERROR(VLOOKUP(N860,'Order Summary'!$I:$AF,MATCH('Order Import'!D860,'Order Summary'!$I$13:$AF$13,0),FALSE),)</f>
        <v>0</v>
      </c>
      <c r="M860" s="102" t="s">
        <v>549</v>
      </c>
      <c r="N860" s="75" t="str">
        <f t="shared" si="23"/>
        <v>000565BLACK/GREY/BLUEV01</v>
      </c>
      <c r="O860" s="75" t="s">
        <v>620</v>
      </c>
    </row>
    <row r="861" spans="1:15">
      <c r="A861" s="171" t="s">
        <v>570</v>
      </c>
      <c r="B861" s="102" t="str">
        <f>VLOOKUP(A861,'Order Summary'!B:G,5,FALSE)</f>
        <v>Medium</v>
      </c>
      <c r="C861" s="102" t="s">
        <v>621</v>
      </c>
      <c r="D861" s="172" t="s">
        <v>441</v>
      </c>
      <c r="E861" s="148" t="s">
        <v>361</v>
      </c>
      <c r="F861" s="75">
        <f>IFERROR(VLOOKUP(N861,'Order Summary'!$I:$AF,MATCH('Order Import'!D861,'Order Summary'!$I$13:$AF$13,0),FALSE),)</f>
        <v>0</v>
      </c>
      <c r="M861" s="102" t="str">
        <f>VLOOKUP(A861,'Order Summary'!$B:$E,4,FALSE)</f>
        <v>BLACK/NEON PINK/WHITE</v>
      </c>
      <c r="N861" s="75" t="str">
        <f t="shared" si="23"/>
        <v>000563BLACK/NEON PINK/WHITEV01</v>
      </c>
      <c r="O861" s="75" t="str">
        <f>VLOOKUP(A861,'Order Import'!A:C,3,FALSE)</f>
        <v>BKNPWH</v>
      </c>
    </row>
    <row r="862" spans="1:15">
      <c r="A862" s="171" t="s">
        <v>570</v>
      </c>
      <c r="B862" s="102" t="str">
        <f>VLOOKUP(A862,'Order Summary'!B:G,5,FALSE)</f>
        <v>Medium</v>
      </c>
      <c r="C862" s="102" t="s">
        <v>621</v>
      </c>
      <c r="D862" s="172" t="s">
        <v>442</v>
      </c>
      <c r="E862" s="148" t="s">
        <v>361</v>
      </c>
      <c r="F862" s="75">
        <f>IFERROR(VLOOKUP(N862,'Order Summary'!$I:$AF,MATCH('Order Import'!D862,'Order Summary'!$I$13:$AF$13,0),FALSE),)</f>
        <v>0</v>
      </c>
      <c r="M862" s="102" t="str">
        <f>VLOOKUP(A862,'Order Summary'!$B:$E,4,FALSE)</f>
        <v>BLACK/NEON PINK/WHITE</v>
      </c>
      <c r="N862" s="75" t="str">
        <f t="shared" si="23"/>
        <v>000563BLACK/NEON PINK/WHITEV01</v>
      </c>
      <c r="O862" s="75" t="str">
        <f>VLOOKUP(A862,'Order Import'!A:C,3,FALSE)</f>
        <v>BKNPWH</v>
      </c>
    </row>
    <row r="863" spans="1:15">
      <c r="A863" s="171" t="s">
        <v>570</v>
      </c>
      <c r="B863" s="102" t="str">
        <f>VLOOKUP(A863,'Order Summary'!B:G,5,FALSE)</f>
        <v>Medium</v>
      </c>
      <c r="C863" s="102" t="s">
        <v>621</v>
      </c>
      <c r="D863" s="172" t="s">
        <v>443</v>
      </c>
      <c r="E863" s="148" t="s">
        <v>361</v>
      </c>
      <c r="F863" s="75">
        <f>IFERROR(VLOOKUP(N863,'Order Summary'!$I:$AF,MATCH('Order Import'!D863,'Order Summary'!$I$13:$AF$13,0),FALSE),)</f>
        <v>0</v>
      </c>
      <c r="M863" s="102" t="str">
        <f>VLOOKUP(A863,'Order Summary'!$B:$E,4,FALSE)</f>
        <v>BLACK/NEON PINK/WHITE</v>
      </c>
      <c r="N863" s="75" t="str">
        <f t="shared" si="23"/>
        <v>000563BLACK/NEON PINK/WHITEV01</v>
      </c>
      <c r="O863" s="75" t="str">
        <f>VLOOKUP(A863,'Order Import'!A:C,3,FALSE)</f>
        <v>BKNPWH</v>
      </c>
    </row>
    <row r="864" spans="1:15">
      <c r="A864" s="171" t="s">
        <v>570</v>
      </c>
      <c r="B864" s="102" t="str">
        <f>VLOOKUP(A864,'Order Summary'!B:G,5,FALSE)</f>
        <v>Medium</v>
      </c>
      <c r="C864" s="102" t="s">
        <v>621</v>
      </c>
      <c r="D864" s="172" t="s">
        <v>444</v>
      </c>
      <c r="E864" s="148" t="s">
        <v>361</v>
      </c>
      <c r="F864" s="75">
        <f>IFERROR(VLOOKUP(N864,'Order Summary'!$I:$AF,MATCH('Order Import'!D864,'Order Summary'!$I$13:$AF$13,0),FALSE),)</f>
        <v>0</v>
      </c>
      <c r="M864" s="102" t="str">
        <f>VLOOKUP(A864,'Order Summary'!$B:$E,4,FALSE)</f>
        <v>BLACK/NEON PINK/WHITE</v>
      </c>
      <c r="N864" s="75" t="str">
        <f t="shared" si="23"/>
        <v>000563BLACK/NEON PINK/WHITEV01</v>
      </c>
      <c r="O864" s="75" t="str">
        <f>VLOOKUP(A864,'Order Import'!A:C,3,FALSE)</f>
        <v>BKNPWH</v>
      </c>
    </row>
    <row r="865" spans="1:15">
      <c r="A865" s="171" t="s">
        <v>570</v>
      </c>
      <c r="B865" s="102" t="str">
        <f>VLOOKUP(A865,'Order Summary'!B:G,5,FALSE)</f>
        <v>Medium</v>
      </c>
      <c r="C865" s="102" t="s">
        <v>621</v>
      </c>
      <c r="D865" s="172" t="s">
        <v>445</v>
      </c>
      <c r="E865" s="148" t="s">
        <v>361</v>
      </c>
      <c r="F865" s="75">
        <f>IFERROR(VLOOKUP(N865,'Order Summary'!$I:$AF,MATCH('Order Import'!D865,'Order Summary'!$I$13:$AF$13,0),FALSE),)</f>
        <v>0</v>
      </c>
      <c r="M865" s="102" t="str">
        <f>VLOOKUP(A865,'Order Summary'!$B:$E,4,FALSE)</f>
        <v>BLACK/NEON PINK/WHITE</v>
      </c>
      <c r="N865" s="75" t="str">
        <f t="shared" si="23"/>
        <v>000563BLACK/NEON PINK/WHITEV01</v>
      </c>
      <c r="O865" s="75" t="str">
        <f>VLOOKUP(A865,'Order Import'!A:C,3,FALSE)</f>
        <v>BKNPWH</v>
      </c>
    </row>
    <row r="866" spans="1:15">
      <c r="A866" s="171" t="s">
        <v>570</v>
      </c>
      <c r="B866" s="102" t="str">
        <f>VLOOKUP(A866,'Order Summary'!B:G,5,FALSE)</f>
        <v>Medium</v>
      </c>
      <c r="C866" s="102" t="s">
        <v>621</v>
      </c>
      <c r="D866" s="172" t="s">
        <v>446</v>
      </c>
      <c r="E866" s="148" t="s">
        <v>361</v>
      </c>
      <c r="F866" s="75">
        <f>IFERROR(VLOOKUP(N866,'Order Summary'!$I:$AF,MATCH('Order Import'!D866,'Order Summary'!$I$13:$AF$13,0),FALSE),)</f>
        <v>0</v>
      </c>
      <c r="M866" s="102" t="str">
        <f>VLOOKUP(A866,'Order Summary'!$B:$E,4,FALSE)</f>
        <v>BLACK/NEON PINK/WHITE</v>
      </c>
      <c r="N866" s="75" t="str">
        <f t="shared" si="23"/>
        <v>000563BLACK/NEON PINK/WHITEV01</v>
      </c>
      <c r="O866" s="75" t="str">
        <f>VLOOKUP(A866,'Order Import'!A:C,3,FALSE)</f>
        <v>BKNPWH</v>
      </c>
    </row>
    <row r="867" spans="1:15">
      <c r="A867" s="171" t="s">
        <v>570</v>
      </c>
      <c r="B867" s="102" t="str">
        <f>VLOOKUP(A867,'Order Summary'!B:G,5,FALSE)</f>
        <v>Medium</v>
      </c>
      <c r="C867" s="102" t="s">
        <v>621</v>
      </c>
      <c r="D867" s="172" t="s">
        <v>447</v>
      </c>
      <c r="E867" s="148" t="s">
        <v>361</v>
      </c>
      <c r="F867" s="75">
        <f>IFERROR(VLOOKUP(N867,'Order Summary'!$I:$AF,MATCH('Order Import'!D867,'Order Summary'!$I$13:$AF$13,0),FALSE),)</f>
        <v>0</v>
      </c>
      <c r="M867" s="102" t="str">
        <f>VLOOKUP(A867,'Order Summary'!$B:$E,4,FALSE)</f>
        <v>BLACK/NEON PINK/WHITE</v>
      </c>
      <c r="N867" s="75" t="str">
        <f t="shared" si="23"/>
        <v>000563BLACK/NEON PINK/WHITEV01</v>
      </c>
      <c r="O867" s="75" t="str">
        <f>VLOOKUP(A867,'Order Import'!A:C,3,FALSE)</f>
        <v>BKNPWH</v>
      </c>
    </row>
    <row r="868" spans="1:15">
      <c r="A868" s="171" t="s">
        <v>570</v>
      </c>
      <c r="B868" s="102" t="str">
        <f>VLOOKUP(A868,'Order Summary'!B:G,5,FALSE)</f>
        <v>Medium</v>
      </c>
      <c r="C868" s="102" t="s">
        <v>621</v>
      </c>
      <c r="D868" s="172" t="s">
        <v>448</v>
      </c>
      <c r="E868" s="148" t="s">
        <v>361</v>
      </c>
      <c r="F868" s="75">
        <f>IFERROR(VLOOKUP(N868,'Order Summary'!$I:$AF,MATCH('Order Import'!D868,'Order Summary'!$I$13:$AF$13,0),FALSE),)</f>
        <v>0</v>
      </c>
      <c r="M868" s="102" t="str">
        <f>VLOOKUP(A868,'Order Summary'!$B:$E,4,FALSE)</f>
        <v>BLACK/NEON PINK/WHITE</v>
      </c>
      <c r="N868" s="75" t="str">
        <f t="shared" si="23"/>
        <v>000563BLACK/NEON PINK/WHITEV01</v>
      </c>
      <c r="O868" s="75" t="str">
        <f>VLOOKUP(A868,'Order Import'!A:C,3,FALSE)</f>
        <v>BKNPWH</v>
      </c>
    </row>
    <row r="869" spans="1:15">
      <c r="A869" s="171" t="s">
        <v>570</v>
      </c>
      <c r="B869" s="102" t="str">
        <f>VLOOKUP(A869,'Order Summary'!B:G,5,FALSE)</f>
        <v>Medium</v>
      </c>
      <c r="C869" s="102" t="s">
        <v>621</v>
      </c>
      <c r="D869" s="172" t="s">
        <v>449</v>
      </c>
      <c r="E869" s="148" t="s">
        <v>361</v>
      </c>
      <c r="F869" s="75">
        <f>IFERROR(VLOOKUP(N869,'Order Summary'!$I:$AF,MATCH('Order Import'!D869,'Order Summary'!$I$13:$AF$13,0),FALSE),)</f>
        <v>0</v>
      </c>
      <c r="M869" s="102" t="str">
        <f>VLOOKUP(A869,'Order Summary'!$B:$E,4,FALSE)</f>
        <v>BLACK/NEON PINK/WHITE</v>
      </c>
      <c r="N869" s="75" t="str">
        <f t="shared" ref="N869:N898" si="24">CONCATENATE(A869,M869,E869)</f>
        <v>000563BLACK/NEON PINK/WHITEV01</v>
      </c>
      <c r="O869" s="75" t="str">
        <f>VLOOKUP(A869,'Order Import'!A:C,3,FALSE)</f>
        <v>BKNPWH</v>
      </c>
    </row>
    <row r="870" spans="1:15">
      <c r="A870" s="171" t="s">
        <v>570</v>
      </c>
      <c r="B870" s="102" t="str">
        <f>VLOOKUP(A870,'Order Summary'!B:G,5,FALSE)</f>
        <v>Medium</v>
      </c>
      <c r="C870" s="102" t="s">
        <v>621</v>
      </c>
      <c r="D870" s="172" t="s">
        <v>450</v>
      </c>
      <c r="E870" s="148" t="s">
        <v>361</v>
      </c>
      <c r="F870" s="75">
        <f>IFERROR(VLOOKUP(N870,'Order Summary'!$I:$AF,MATCH('Order Import'!D870,'Order Summary'!$I$13:$AF$13,0),FALSE),)</f>
        <v>0</v>
      </c>
      <c r="M870" s="102" t="str">
        <f>VLOOKUP(A870,'Order Summary'!$B:$E,4,FALSE)</f>
        <v>BLACK/NEON PINK/WHITE</v>
      </c>
      <c r="N870" s="75" t="str">
        <f t="shared" si="24"/>
        <v>000563BLACK/NEON PINK/WHITEV01</v>
      </c>
      <c r="O870" s="75" t="str">
        <f>VLOOKUP(A870,'Order Import'!A:C,3,FALSE)</f>
        <v>BKNPWH</v>
      </c>
    </row>
    <row r="871" spans="1:15">
      <c r="A871" s="171" t="s">
        <v>570</v>
      </c>
      <c r="B871" s="102" t="str">
        <f>VLOOKUP(A871,'Order Summary'!B:G,5,FALSE)</f>
        <v>Medium</v>
      </c>
      <c r="C871" s="102" t="s">
        <v>621</v>
      </c>
      <c r="D871" s="172" t="s">
        <v>451</v>
      </c>
      <c r="E871" s="148" t="s">
        <v>361</v>
      </c>
      <c r="F871" s="75">
        <f>IFERROR(VLOOKUP(N871,'Order Summary'!$I:$AF,MATCH('Order Import'!D871,'Order Summary'!$I$13:$AF$13,0),FALSE),)</f>
        <v>0</v>
      </c>
      <c r="M871" s="102" t="str">
        <f>VLOOKUP(A871,'Order Summary'!$B:$E,4,FALSE)</f>
        <v>BLACK/NEON PINK/WHITE</v>
      </c>
      <c r="N871" s="75" t="str">
        <f t="shared" si="24"/>
        <v>000563BLACK/NEON PINK/WHITEV01</v>
      </c>
      <c r="O871" s="75" t="str">
        <f>VLOOKUP(A871,'Order Import'!A:C,3,FALSE)</f>
        <v>BKNPWH</v>
      </c>
    </row>
    <row r="872" spans="1:15">
      <c r="A872" s="171" t="s">
        <v>570</v>
      </c>
      <c r="B872" s="102" t="str">
        <f>VLOOKUP(A872,'Order Summary'!B:G,5,FALSE)</f>
        <v>Medium</v>
      </c>
      <c r="C872" s="102" t="s">
        <v>621</v>
      </c>
      <c r="D872" s="172" t="s">
        <v>452</v>
      </c>
      <c r="E872" s="148" t="s">
        <v>361</v>
      </c>
      <c r="F872" s="75">
        <f>IFERROR(VLOOKUP(N872,'Order Summary'!$I:$AF,MATCH('Order Import'!D872,'Order Summary'!$I$13:$AF$13,0),FALSE),)</f>
        <v>0</v>
      </c>
      <c r="M872" s="102" t="str">
        <f>VLOOKUP(A872,'Order Summary'!$B:$E,4,FALSE)</f>
        <v>BLACK/NEON PINK/WHITE</v>
      </c>
      <c r="N872" s="75" t="str">
        <f t="shared" si="24"/>
        <v>000563BLACK/NEON PINK/WHITEV01</v>
      </c>
      <c r="O872" s="75" t="str">
        <f>VLOOKUP(A872,'Order Import'!A:C,3,FALSE)</f>
        <v>BKNPWH</v>
      </c>
    </row>
    <row r="873" spans="1:15">
      <c r="A873" s="171" t="s">
        <v>570</v>
      </c>
      <c r="B873" s="102" t="str">
        <f>VLOOKUP(A873,'Order Summary'!B:G,5,FALSE)</f>
        <v>Medium</v>
      </c>
      <c r="C873" s="102" t="s">
        <v>621</v>
      </c>
      <c r="D873" s="172" t="s">
        <v>453</v>
      </c>
      <c r="E873" s="148" t="s">
        <v>361</v>
      </c>
      <c r="F873" s="75">
        <f>IFERROR(VLOOKUP(N873,'Order Summary'!$I:$AF,MATCH('Order Import'!D873,'Order Summary'!$I$13:$AF$13,0),FALSE),)</f>
        <v>0</v>
      </c>
      <c r="M873" s="102" t="str">
        <f>VLOOKUP(A873,'Order Summary'!$B:$E,4,FALSE)</f>
        <v>BLACK/NEON PINK/WHITE</v>
      </c>
      <c r="N873" s="75" t="str">
        <f t="shared" si="24"/>
        <v>000563BLACK/NEON PINK/WHITEV01</v>
      </c>
      <c r="O873" s="75" t="str">
        <f>VLOOKUP(A873,'Order Import'!A:C,3,FALSE)</f>
        <v>BKNPWH</v>
      </c>
    </row>
    <row r="874" spans="1:15">
      <c r="A874" s="171" t="s">
        <v>570</v>
      </c>
      <c r="B874" s="102" t="str">
        <f>VLOOKUP(A874,'Order Summary'!B:G,5,FALSE)</f>
        <v>Medium</v>
      </c>
      <c r="C874" s="102" t="s">
        <v>622</v>
      </c>
      <c r="D874" s="172" t="s">
        <v>441</v>
      </c>
      <c r="E874" s="148" t="s">
        <v>361</v>
      </c>
      <c r="F874" s="75">
        <f>IFERROR(VLOOKUP(N874,'Order Summary'!$I:$AF,MATCH('Order Import'!D874,'Order Summary'!$I$13:$AF$13,0),FALSE),)</f>
        <v>0</v>
      </c>
      <c r="M874" s="102" t="s">
        <v>551</v>
      </c>
      <c r="N874" s="75" t="str">
        <f t="shared" si="24"/>
        <v>000563GREY/NAVY/TEALV01</v>
      </c>
      <c r="O874" s="75" t="s">
        <v>622</v>
      </c>
    </row>
    <row r="875" spans="1:15">
      <c r="A875" s="171" t="s">
        <v>570</v>
      </c>
      <c r="B875" s="102" t="str">
        <f>VLOOKUP(A875,'Order Summary'!B:G,5,FALSE)</f>
        <v>Medium</v>
      </c>
      <c r="C875" s="102" t="s">
        <v>622</v>
      </c>
      <c r="D875" s="172" t="s">
        <v>442</v>
      </c>
      <c r="E875" s="148" t="s">
        <v>361</v>
      </c>
      <c r="F875" s="75">
        <f>IFERROR(VLOOKUP(N875,'Order Summary'!$I:$AF,MATCH('Order Import'!D875,'Order Summary'!$I$13:$AF$13,0),FALSE),)</f>
        <v>0</v>
      </c>
      <c r="M875" s="102" t="s">
        <v>551</v>
      </c>
      <c r="N875" s="75" t="str">
        <f t="shared" si="24"/>
        <v>000563GREY/NAVY/TEALV01</v>
      </c>
      <c r="O875" s="75" t="s">
        <v>622</v>
      </c>
    </row>
    <row r="876" spans="1:15">
      <c r="A876" s="171" t="s">
        <v>570</v>
      </c>
      <c r="B876" s="102" t="str">
        <f>VLOOKUP(A876,'Order Summary'!B:G,5,FALSE)</f>
        <v>Medium</v>
      </c>
      <c r="C876" s="102" t="s">
        <v>622</v>
      </c>
      <c r="D876" s="172" t="s">
        <v>443</v>
      </c>
      <c r="E876" s="148" t="s">
        <v>361</v>
      </c>
      <c r="F876" s="75">
        <f>IFERROR(VLOOKUP(N876,'Order Summary'!$I:$AF,MATCH('Order Import'!D876,'Order Summary'!$I$13:$AF$13,0),FALSE),)</f>
        <v>0</v>
      </c>
      <c r="M876" s="102" t="s">
        <v>551</v>
      </c>
      <c r="N876" s="75" t="str">
        <f t="shared" si="24"/>
        <v>000563GREY/NAVY/TEALV01</v>
      </c>
      <c r="O876" s="75" t="s">
        <v>622</v>
      </c>
    </row>
    <row r="877" spans="1:15">
      <c r="A877" s="171" t="s">
        <v>570</v>
      </c>
      <c r="B877" s="102" t="str">
        <f>VLOOKUP(A877,'Order Summary'!B:G,5,FALSE)</f>
        <v>Medium</v>
      </c>
      <c r="C877" s="102" t="s">
        <v>622</v>
      </c>
      <c r="D877" s="172" t="s">
        <v>444</v>
      </c>
      <c r="E877" s="148" t="s">
        <v>361</v>
      </c>
      <c r="F877" s="75">
        <f>IFERROR(VLOOKUP(N877,'Order Summary'!$I:$AF,MATCH('Order Import'!D877,'Order Summary'!$I$13:$AF$13,0),FALSE),)</f>
        <v>0</v>
      </c>
      <c r="M877" s="102" t="s">
        <v>551</v>
      </c>
      <c r="N877" s="75" t="str">
        <f t="shared" si="24"/>
        <v>000563GREY/NAVY/TEALV01</v>
      </c>
      <c r="O877" s="75" t="s">
        <v>622</v>
      </c>
    </row>
    <row r="878" spans="1:15">
      <c r="A878" s="171" t="s">
        <v>570</v>
      </c>
      <c r="B878" s="102" t="str">
        <f>VLOOKUP(A878,'Order Summary'!B:G,5,FALSE)</f>
        <v>Medium</v>
      </c>
      <c r="C878" s="102" t="s">
        <v>622</v>
      </c>
      <c r="D878" s="172" t="s">
        <v>445</v>
      </c>
      <c r="E878" s="148" t="s">
        <v>361</v>
      </c>
      <c r="F878" s="75">
        <f>IFERROR(VLOOKUP(N878,'Order Summary'!$I:$AF,MATCH('Order Import'!D878,'Order Summary'!$I$13:$AF$13,0),FALSE),)</f>
        <v>0</v>
      </c>
      <c r="M878" s="102" t="s">
        <v>551</v>
      </c>
      <c r="N878" s="75" t="str">
        <f t="shared" si="24"/>
        <v>000563GREY/NAVY/TEALV01</v>
      </c>
      <c r="O878" s="75" t="s">
        <v>622</v>
      </c>
    </row>
    <row r="879" spans="1:15">
      <c r="A879" s="171" t="s">
        <v>570</v>
      </c>
      <c r="B879" s="102" t="str">
        <f>VLOOKUP(A879,'Order Summary'!B:G,5,FALSE)</f>
        <v>Medium</v>
      </c>
      <c r="C879" s="102" t="s">
        <v>622</v>
      </c>
      <c r="D879" s="172" t="s">
        <v>446</v>
      </c>
      <c r="E879" s="148" t="s">
        <v>361</v>
      </c>
      <c r="F879" s="75">
        <f>IFERROR(VLOOKUP(N879,'Order Summary'!$I:$AF,MATCH('Order Import'!D879,'Order Summary'!$I$13:$AF$13,0),FALSE),)</f>
        <v>0</v>
      </c>
      <c r="M879" s="102" t="s">
        <v>551</v>
      </c>
      <c r="N879" s="75" t="str">
        <f t="shared" si="24"/>
        <v>000563GREY/NAVY/TEALV01</v>
      </c>
      <c r="O879" s="75" t="s">
        <v>622</v>
      </c>
    </row>
    <row r="880" spans="1:15">
      <c r="A880" s="171" t="s">
        <v>570</v>
      </c>
      <c r="B880" s="102" t="str">
        <f>VLOOKUP(A880,'Order Summary'!B:G,5,FALSE)</f>
        <v>Medium</v>
      </c>
      <c r="C880" s="102" t="s">
        <v>622</v>
      </c>
      <c r="D880" s="172" t="s">
        <v>447</v>
      </c>
      <c r="E880" s="148" t="s">
        <v>361</v>
      </c>
      <c r="F880" s="75">
        <f>IFERROR(VLOOKUP(N880,'Order Summary'!$I:$AF,MATCH('Order Import'!D880,'Order Summary'!$I$13:$AF$13,0),FALSE),)</f>
        <v>0</v>
      </c>
      <c r="M880" s="102" t="s">
        <v>551</v>
      </c>
      <c r="N880" s="75" t="str">
        <f t="shared" si="24"/>
        <v>000563GREY/NAVY/TEALV01</v>
      </c>
      <c r="O880" s="75" t="s">
        <v>622</v>
      </c>
    </row>
    <row r="881" spans="1:15">
      <c r="A881" s="171" t="s">
        <v>570</v>
      </c>
      <c r="B881" s="102" t="str">
        <f>VLOOKUP(A881,'Order Summary'!B:G,5,FALSE)</f>
        <v>Medium</v>
      </c>
      <c r="C881" s="102" t="s">
        <v>622</v>
      </c>
      <c r="D881" s="172" t="s">
        <v>448</v>
      </c>
      <c r="E881" s="148" t="s">
        <v>361</v>
      </c>
      <c r="F881" s="75">
        <f>IFERROR(VLOOKUP(N881,'Order Summary'!$I:$AF,MATCH('Order Import'!D881,'Order Summary'!$I$13:$AF$13,0),FALSE),)</f>
        <v>0</v>
      </c>
      <c r="M881" s="102" t="s">
        <v>551</v>
      </c>
      <c r="N881" s="75" t="str">
        <f t="shared" si="24"/>
        <v>000563GREY/NAVY/TEALV01</v>
      </c>
      <c r="O881" s="75" t="s">
        <v>622</v>
      </c>
    </row>
    <row r="882" spans="1:15">
      <c r="A882" s="171" t="s">
        <v>570</v>
      </c>
      <c r="B882" s="102" t="str">
        <f>VLOOKUP(A882,'Order Summary'!B:G,5,FALSE)</f>
        <v>Medium</v>
      </c>
      <c r="C882" s="102" t="s">
        <v>622</v>
      </c>
      <c r="D882" s="172" t="s">
        <v>449</v>
      </c>
      <c r="E882" s="148" t="s">
        <v>361</v>
      </c>
      <c r="F882" s="75">
        <f>IFERROR(VLOOKUP(N882,'Order Summary'!$I:$AF,MATCH('Order Import'!D882,'Order Summary'!$I$13:$AF$13,0),FALSE),)</f>
        <v>0</v>
      </c>
      <c r="M882" s="102" t="s">
        <v>551</v>
      </c>
      <c r="N882" s="75" t="str">
        <f t="shared" si="24"/>
        <v>000563GREY/NAVY/TEALV01</v>
      </c>
      <c r="O882" s="75" t="s">
        <v>622</v>
      </c>
    </row>
    <row r="883" spans="1:15">
      <c r="A883" s="171" t="s">
        <v>570</v>
      </c>
      <c r="B883" s="102" t="str">
        <f>VLOOKUP(A883,'Order Summary'!B:G,5,FALSE)</f>
        <v>Medium</v>
      </c>
      <c r="C883" s="102" t="s">
        <v>622</v>
      </c>
      <c r="D883" s="172" t="s">
        <v>450</v>
      </c>
      <c r="E883" s="148" t="s">
        <v>361</v>
      </c>
      <c r="F883" s="75">
        <f>IFERROR(VLOOKUP(N883,'Order Summary'!$I:$AF,MATCH('Order Import'!D883,'Order Summary'!$I$13:$AF$13,0),FALSE),)</f>
        <v>0</v>
      </c>
      <c r="M883" s="102" t="s">
        <v>551</v>
      </c>
      <c r="N883" s="75" t="str">
        <f t="shared" si="24"/>
        <v>000563GREY/NAVY/TEALV01</v>
      </c>
      <c r="O883" s="75" t="s">
        <v>622</v>
      </c>
    </row>
    <row r="884" spans="1:15">
      <c r="A884" s="171" t="s">
        <v>570</v>
      </c>
      <c r="B884" s="102" t="str">
        <f>VLOOKUP(A884,'Order Summary'!B:G,5,FALSE)</f>
        <v>Medium</v>
      </c>
      <c r="C884" s="102" t="s">
        <v>622</v>
      </c>
      <c r="D884" s="172" t="s">
        <v>451</v>
      </c>
      <c r="E884" s="148" t="s">
        <v>361</v>
      </c>
      <c r="F884" s="75">
        <f>IFERROR(VLOOKUP(N884,'Order Summary'!$I:$AF,MATCH('Order Import'!D884,'Order Summary'!$I$13:$AF$13,0),FALSE),)</f>
        <v>0</v>
      </c>
      <c r="M884" s="102" t="s">
        <v>551</v>
      </c>
      <c r="N884" s="75" t="str">
        <f t="shared" si="24"/>
        <v>000563GREY/NAVY/TEALV01</v>
      </c>
      <c r="O884" s="75" t="s">
        <v>622</v>
      </c>
    </row>
    <row r="885" spans="1:15">
      <c r="A885" s="171" t="s">
        <v>570</v>
      </c>
      <c r="B885" s="102" t="str">
        <f>VLOOKUP(A885,'Order Summary'!B:G,5,FALSE)</f>
        <v>Medium</v>
      </c>
      <c r="C885" s="102" t="s">
        <v>622</v>
      </c>
      <c r="D885" s="172" t="s">
        <v>452</v>
      </c>
      <c r="E885" s="148" t="s">
        <v>361</v>
      </c>
      <c r="F885" s="75">
        <f>IFERROR(VLOOKUP(N885,'Order Summary'!$I:$AF,MATCH('Order Import'!D885,'Order Summary'!$I$13:$AF$13,0),FALSE),)</f>
        <v>0</v>
      </c>
      <c r="M885" s="102" t="s">
        <v>551</v>
      </c>
      <c r="N885" s="75" t="str">
        <f t="shared" si="24"/>
        <v>000563GREY/NAVY/TEALV01</v>
      </c>
      <c r="O885" s="75" t="s">
        <v>622</v>
      </c>
    </row>
    <row r="886" spans="1:15">
      <c r="A886" s="171" t="s">
        <v>570</v>
      </c>
      <c r="B886" s="102" t="str">
        <f>VLOOKUP(A886,'Order Summary'!B:G,5,FALSE)</f>
        <v>Medium</v>
      </c>
      <c r="C886" s="102" t="s">
        <v>622</v>
      </c>
      <c r="D886" s="172" t="s">
        <v>453</v>
      </c>
      <c r="E886" s="148" t="s">
        <v>361</v>
      </c>
      <c r="F886" s="75">
        <f>IFERROR(VLOOKUP(N886,'Order Summary'!$I:$AF,MATCH('Order Import'!D886,'Order Summary'!$I$13:$AF$13,0),FALSE),)</f>
        <v>0</v>
      </c>
      <c r="M886" s="102" t="s">
        <v>551</v>
      </c>
      <c r="N886" s="75" t="str">
        <f t="shared" si="24"/>
        <v>000563GREY/NAVY/TEALV01</v>
      </c>
      <c r="O886" s="75" t="s">
        <v>622</v>
      </c>
    </row>
    <row r="887" spans="1:15">
      <c r="A887" s="171" t="s">
        <v>369</v>
      </c>
      <c r="B887" s="102" t="str">
        <f>VLOOKUP(A887,'Order Summary'!B:G,5,FALSE)</f>
        <v>Standard</v>
      </c>
      <c r="C887" s="102" t="s">
        <v>487</v>
      </c>
      <c r="D887" s="172" t="s">
        <v>447</v>
      </c>
      <c r="E887" s="148" t="s">
        <v>361</v>
      </c>
      <c r="F887" s="75">
        <f>IFERROR(VLOOKUP(N887,'Order Summary'!$I:$AF,MATCH('Order Import'!D887,'Order Summary'!$I$13:$AF$13,0),FALSE),)</f>
        <v>0</v>
      </c>
      <c r="M887" s="102" t="str">
        <f>VLOOKUP(A887,'Order Summary'!$B:$E,4,FALSE)</f>
        <v>RED/BLACK</v>
      </c>
      <c r="N887" s="75" t="str">
        <f t="shared" si="24"/>
        <v>000051RED/BLACKV01</v>
      </c>
      <c r="O887" s="75" t="str">
        <f>VLOOKUP(A887,'Order Import'!A:C,3,FALSE)</f>
        <v>RDBK</v>
      </c>
    </row>
    <row r="888" spans="1:15">
      <c r="A888" s="171" t="s">
        <v>369</v>
      </c>
      <c r="B888" s="102" t="str">
        <f>VLOOKUP(A888,'Order Summary'!B:G,5,FALSE)</f>
        <v>Standard</v>
      </c>
      <c r="C888" s="102" t="s">
        <v>487</v>
      </c>
      <c r="D888" s="172" t="s">
        <v>448</v>
      </c>
      <c r="E888" s="148" t="s">
        <v>361</v>
      </c>
      <c r="F888" s="75">
        <f>IFERROR(VLOOKUP(N888,'Order Summary'!$I:$AF,MATCH('Order Import'!D888,'Order Summary'!$I$13:$AF$13,0),FALSE),)</f>
        <v>0</v>
      </c>
      <c r="M888" s="102" t="str">
        <f>VLOOKUP(A888,'Order Summary'!$B:$E,4,FALSE)</f>
        <v>RED/BLACK</v>
      </c>
      <c r="N888" s="75" t="str">
        <f t="shared" si="24"/>
        <v>000051RED/BLACKV01</v>
      </c>
      <c r="O888" s="75" t="str">
        <f>VLOOKUP(A888,'Order Import'!A:C,3,FALSE)</f>
        <v>RDBK</v>
      </c>
    </row>
    <row r="889" spans="1:15">
      <c r="A889" s="171" t="s">
        <v>369</v>
      </c>
      <c r="B889" s="102" t="str">
        <f>VLOOKUP(A889,'Order Summary'!B:G,5,FALSE)</f>
        <v>Standard</v>
      </c>
      <c r="C889" s="102" t="s">
        <v>487</v>
      </c>
      <c r="D889" s="172" t="s">
        <v>449</v>
      </c>
      <c r="E889" s="148" t="s">
        <v>361</v>
      </c>
      <c r="F889" s="75">
        <f>IFERROR(VLOOKUP(N889,'Order Summary'!$I:$AF,MATCH('Order Import'!D889,'Order Summary'!$I$13:$AF$13,0),FALSE),)</f>
        <v>0</v>
      </c>
      <c r="M889" s="102" t="str">
        <f>VLOOKUP(A889,'Order Summary'!$B:$E,4,FALSE)</f>
        <v>RED/BLACK</v>
      </c>
      <c r="N889" s="75" t="str">
        <f t="shared" si="24"/>
        <v>000051RED/BLACKV01</v>
      </c>
      <c r="O889" s="75" t="str">
        <f>VLOOKUP(A889,'Order Import'!A:C,3,FALSE)</f>
        <v>RDBK</v>
      </c>
    </row>
    <row r="890" spans="1:15">
      <c r="A890" s="171" t="s">
        <v>369</v>
      </c>
      <c r="B890" s="102" t="str">
        <f>VLOOKUP(A890,'Order Summary'!B:G,5,FALSE)</f>
        <v>Standard</v>
      </c>
      <c r="C890" s="102" t="s">
        <v>487</v>
      </c>
      <c r="D890" s="172" t="s">
        <v>450</v>
      </c>
      <c r="E890" s="148" t="s">
        <v>361</v>
      </c>
      <c r="F890" s="75">
        <f>IFERROR(VLOOKUP(N890,'Order Summary'!$I:$AF,MATCH('Order Import'!D890,'Order Summary'!$I$13:$AF$13,0),FALSE),)</f>
        <v>0</v>
      </c>
      <c r="M890" s="102" t="str">
        <f>VLOOKUP(A890,'Order Summary'!$B:$E,4,FALSE)</f>
        <v>RED/BLACK</v>
      </c>
      <c r="N890" s="75" t="str">
        <f t="shared" si="24"/>
        <v>000051RED/BLACKV01</v>
      </c>
      <c r="O890" s="75" t="str">
        <f>VLOOKUP(A890,'Order Import'!A:C,3,FALSE)</f>
        <v>RDBK</v>
      </c>
    </row>
    <row r="891" spans="1:15">
      <c r="A891" s="171" t="s">
        <v>369</v>
      </c>
      <c r="B891" s="102" t="str">
        <f>VLOOKUP(A891,'Order Summary'!B:G,5,FALSE)</f>
        <v>Standard</v>
      </c>
      <c r="C891" s="102" t="s">
        <v>487</v>
      </c>
      <c r="D891" s="172" t="s">
        <v>451</v>
      </c>
      <c r="E891" s="148" t="s">
        <v>361</v>
      </c>
      <c r="F891" s="75">
        <f>IFERROR(VLOOKUP(N891,'Order Summary'!$I:$AF,MATCH('Order Import'!D891,'Order Summary'!$I$13:$AF$13,0),FALSE),)</f>
        <v>0</v>
      </c>
      <c r="M891" s="102" t="str">
        <f>VLOOKUP(A891,'Order Summary'!$B:$E,4,FALSE)</f>
        <v>RED/BLACK</v>
      </c>
      <c r="N891" s="75" t="str">
        <f t="shared" si="24"/>
        <v>000051RED/BLACKV01</v>
      </c>
      <c r="O891" s="75" t="str">
        <f>VLOOKUP(A891,'Order Import'!A:C,3,FALSE)</f>
        <v>RDBK</v>
      </c>
    </row>
    <row r="892" spans="1:15">
      <c r="A892" s="171" t="s">
        <v>369</v>
      </c>
      <c r="B892" s="102" t="str">
        <f>VLOOKUP(A892,'Order Summary'!B:G,5,FALSE)</f>
        <v>Standard</v>
      </c>
      <c r="C892" s="102" t="s">
        <v>487</v>
      </c>
      <c r="D892" s="172" t="s">
        <v>452</v>
      </c>
      <c r="E892" s="148" t="s">
        <v>361</v>
      </c>
      <c r="F892" s="75">
        <f>IFERROR(VLOOKUP(N892,'Order Summary'!$I:$AF,MATCH('Order Import'!D892,'Order Summary'!$I$13:$AF$13,0),FALSE),)</f>
        <v>0</v>
      </c>
      <c r="M892" s="102" t="str">
        <f>VLOOKUP(A892,'Order Summary'!$B:$E,4,FALSE)</f>
        <v>RED/BLACK</v>
      </c>
      <c r="N892" s="75" t="str">
        <f t="shared" si="24"/>
        <v>000051RED/BLACKV01</v>
      </c>
      <c r="O892" s="75" t="str">
        <f>VLOOKUP(A892,'Order Import'!A:C,3,FALSE)</f>
        <v>RDBK</v>
      </c>
    </row>
    <row r="893" spans="1:15">
      <c r="A893" s="171" t="s">
        <v>369</v>
      </c>
      <c r="B893" s="102" t="str">
        <f>VLOOKUP(A893,'Order Summary'!B:G,5,FALSE)</f>
        <v>Standard</v>
      </c>
      <c r="C893" s="102" t="s">
        <v>487</v>
      </c>
      <c r="D893" s="172" t="s">
        <v>453</v>
      </c>
      <c r="E893" s="148" t="s">
        <v>361</v>
      </c>
      <c r="F893" s="75">
        <f>IFERROR(VLOOKUP(N893,'Order Summary'!$I:$AF,MATCH('Order Import'!D893,'Order Summary'!$I$13:$AF$13,0),FALSE),)</f>
        <v>0</v>
      </c>
      <c r="M893" s="102" t="str">
        <f>VLOOKUP(A893,'Order Summary'!$B:$E,4,FALSE)</f>
        <v>RED/BLACK</v>
      </c>
      <c r="N893" s="75" t="str">
        <f t="shared" si="24"/>
        <v>000051RED/BLACKV01</v>
      </c>
      <c r="O893" s="75" t="str">
        <f>VLOOKUP(A893,'Order Import'!A:C,3,FALSE)</f>
        <v>RDBK</v>
      </c>
    </row>
    <row r="894" spans="1:15">
      <c r="A894" s="171" t="s">
        <v>369</v>
      </c>
      <c r="B894" s="102" t="str">
        <f>VLOOKUP(A894,'Order Summary'!B:G,5,FALSE)</f>
        <v>Standard</v>
      </c>
      <c r="C894" s="102" t="s">
        <v>487</v>
      </c>
      <c r="D894" s="172" t="s">
        <v>454</v>
      </c>
      <c r="E894" s="148" t="s">
        <v>361</v>
      </c>
      <c r="F894" s="75">
        <f>IFERROR(VLOOKUP(N894,'Order Summary'!$I:$AF,MATCH('Order Import'!D894,'Order Summary'!$I$13:$AF$13,0),FALSE),)</f>
        <v>0</v>
      </c>
      <c r="M894" s="102" t="str">
        <f>VLOOKUP(A894,'Order Summary'!$B:$E,4,FALSE)</f>
        <v>RED/BLACK</v>
      </c>
      <c r="N894" s="75" t="str">
        <f t="shared" si="24"/>
        <v>000051RED/BLACKV01</v>
      </c>
      <c r="O894" s="75" t="str">
        <f>VLOOKUP(A894,'Order Import'!A:C,3,FALSE)</f>
        <v>RDBK</v>
      </c>
    </row>
    <row r="895" spans="1:15">
      <c r="A895" s="171" t="s">
        <v>369</v>
      </c>
      <c r="B895" s="102" t="str">
        <f>VLOOKUP(A895,'Order Summary'!B:G,5,FALSE)</f>
        <v>Standard</v>
      </c>
      <c r="C895" s="102" t="s">
        <v>487</v>
      </c>
      <c r="D895" s="172" t="s">
        <v>455</v>
      </c>
      <c r="E895" s="148" t="s">
        <v>361</v>
      </c>
      <c r="F895" s="75">
        <f>IFERROR(VLOOKUP(N895,'Order Summary'!$I:$AF,MATCH('Order Import'!D895,'Order Summary'!$I$13:$AF$13,0),FALSE),)</f>
        <v>0</v>
      </c>
      <c r="M895" s="102" t="str">
        <f>VLOOKUP(A895,'Order Summary'!$B:$E,4,FALSE)</f>
        <v>RED/BLACK</v>
      </c>
      <c r="N895" s="75" t="str">
        <f t="shared" si="24"/>
        <v>000051RED/BLACKV01</v>
      </c>
      <c r="O895" s="75" t="str">
        <f>VLOOKUP(A895,'Order Import'!A:C,3,FALSE)</f>
        <v>RDBK</v>
      </c>
    </row>
    <row r="896" spans="1:15">
      <c r="A896" s="171" t="s">
        <v>369</v>
      </c>
      <c r="B896" s="102" t="str">
        <f>VLOOKUP(A896,'Order Summary'!B:G,5,FALSE)</f>
        <v>Standard</v>
      </c>
      <c r="C896" s="102" t="s">
        <v>487</v>
      </c>
      <c r="D896" s="172" t="s">
        <v>456</v>
      </c>
      <c r="E896" s="148" t="s">
        <v>361</v>
      </c>
      <c r="F896" s="75">
        <f>IFERROR(VLOOKUP(N896,'Order Summary'!$I:$AF,MATCH('Order Import'!D896,'Order Summary'!$I$13:$AF$13,0),FALSE),)</f>
        <v>0</v>
      </c>
      <c r="M896" s="102" t="str">
        <f>VLOOKUP(A896,'Order Summary'!$B:$E,4,FALSE)</f>
        <v>RED/BLACK</v>
      </c>
      <c r="N896" s="75" t="str">
        <f t="shared" si="24"/>
        <v>000051RED/BLACKV01</v>
      </c>
      <c r="O896" s="75" t="str">
        <f>VLOOKUP(A896,'Order Import'!A:C,3,FALSE)</f>
        <v>RDBK</v>
      </c>
    </row>
    <row r="897" spans="1:15">
      <c r="A897" s="171" t="s">
        <v>369</v>
      </c>
      <c r="B897" s="102" t="str">
        <f>VLOOKUP(A897,'Order Summary'!B:G,5,FALSE)</f>
        <v>Standard</v>
      </c>
      <c r="C897" s="102" t="s">
        <v>487</v>
      </c>
      <c r="D897" s="172" t="s">
        <v>457</v>
      </c>
      <c r="E897" s="148" t="s">
        <v>361</v>
      </c>
      <c r="F897" s="75">
        <f>IFERROR(VLOOKUP(N897,'Order Summary'!$I:$AF,MATCH('Order Import'!D897,'Order Summary'!$I$13:$AF$13,0),FALSE),)</f>
        <v>0</v>
      </c>
      <c r="M897" s="102" t="str">
        <f>VLOOKUP(A897,'Order Summary'!$B:$E,4,FALSE)</f>
        <v>RED/BLACK</v>
      </c>
      <c r="N897" s="75" t="str">
        <f t="shared" si="24"/>
        <v>000051RED/BLACKV01</v>
      </c>
      <c r="O897" s="75" t="str">
        <f>VLOOKUP(A897,'Order Import'!A:C,3,FALSE)</f>
        <v>RDBK</v>
      </c>
    </row>
    <row r="898" spans="1:15">
      <c r="A898" s="171" t="s">
        <v>369</v>
      </c>
      <c r="B898" s="102" t="str">
        <f>VLOOKUP(A898,'Order Summary'!B:G,5,FALSE)</f>
        <v>Standard</v>
      </c>
      <c r="C898" s="102" t="s">
        <v>487</v>
      </c>
      <c r="D898" s="172" t="s">
        <v>458</v>
      </c>
      <c r="E898" s="148" t="s">
        <v>361</v>
      </c>
      <c r="F898" s="75">
        <f>IFERROR(VLOOKUP(N898,'Order Summary'!$I:$AF,MATCH('Order Import'!D898,'Order Summary'!$I$13:$AF$13,0),FALSE),)</f>
        <v>0</v>
      </c>
      <c r="M898" s="102" t="str">
        <f>VLOOKUP(A898,'Order Summary'!$B:$E,4,FALSE)</f>
        <v>RED/BLACK</v>
      </c>
      <c r="N898" s="75" t="str">
        <f t="shared" si="24"/>
        <v>000051RED/BLACKV01</v>
      </c>
      <c r="O898" s="75" t="str">
        <f>VLOOKUP(A898,'Order Import'!A:C,3,FALSE)</f>
        <v>RDBK</v>
      </c>
    </row>
    <row r="899" spans="1:15">
      <c r="A899" s="171" t="s">
        <v>369</v>
      </c>
      <c r="B899" s="102" t="str">
        <f>VLOOKUP(A899,'Order Summary'!B:G,5,FALSE)</f>
        <v>Standard</v>
      </c>
      <c r="C899" s="102" t="s">
        <v>487</v>
      </c>
      <c r="D899" s="172" t="s">
        <v>459</v>
      </c>
      <c r="E899" s="148" t="s">
        <v>361</v>
      </c>
      <c r="F899" s="75">
        <f>IFERROR(VLOOKUP(N899,'Order Summary'!$I:$AF,MATCH('Order Import'!D899,'Order Summary'!$I$13:$AF$13,0),FALSE),)</f>
        <v>0</v>
      </c>
      <c r="M899" s="102" t="str">
        <f>VLOOKUP(A899,'Order Summary'!$B:$E,4,FALSE)</f>
        <v>RED/BLACK</v>
      </c>
      <c r="N899" s="75" t="str">
        <f t="shared" ref="N899:N901" si="25">CONCATENATE(A899,M899,E899)</f>
        <v>000051RED/BLACKV01</v>
      </c>
      <c r="O899" s="75" t="str">
        <f>VLOOKUP(A899,'Order Import'!A:C,3,FALSE)</f>
        <v>RDBK</v>
      </c>
    </row>
    <row r="900" spans="1:15">
      <c r="A900" s="171" t="s">
        <v>369</v>
      </c>
      <c r="B900" s="102" t="str">
        <f>VLOOKUP(A900,'Order Summary'!B:G,5,FALSE)</f>
        <v>Standard</v>
      </c>
      <c r="C900" s="102" t="s">
        <v>487</v>
      </c>
      <c r="D900" s="172" t="s">
        <v>460</v>
      </c>
      <c r="E900" s="148" t="s">
        <v>361</v>
      </c>
      <c r="F900" s="75">
        <f>IFERROR(VLOOKUP(N900,'Order Summary'!$I:$AF,MATCH('Order Import'!D900,'Order Summary'!$I$13:$AF$13,0),FALSE),)</f>
        <v>0</v>
      </c>
      <c r="M900" s="102" t="str">
        <f>VLOOKUP(A900,'Order Summary'!$B:$E,4,FALSE)</f>
        <v>RED/BLACK</v>
      </c>
      <c r="N900" s="75" t="str">
        <f t="shared" si="25"/>
        <v>000051RED/BLACKV01</v>
      </c>
      <c r="O900" s="75" t="str">
        <f>VLOOKUP(A900,'Order Import'!A:C,3,FALSE)</f>
        <v>RDBK</v>
      </c>
    </row>
    <row r="901" spans="1:15">
      <c r="A901" s="171" t="s">
        <v>370</v>
      </c>
      <c r="B901" s="102" t="str">
        <f>VLOOKUP(A901,'Order Summary'!B:G,5,FALSE)</f>
        <v>Standard</v>
      </c>
      <c r="C901" s="102" t="s">
        <v>472</v>
      </c>
      <c r="D901" s="172" t="s">
        <v>441</v>
      </c>
      <c r="E901" s="148" t="s">
        <v>361</v>
      </c>
      <c r="F901" s="75">
        <f>IFERROR(VLOOKUP(N901,'Order Summary'!$I:$AF,MATCH('Order Import'!D901,'Order Summary'!$I$13:$AF$13,0),FALSE),)</f>
        <v>0</v>
      </c>
      <c r="M901" s="102" t="str">
        <f>VLOOKUP(A901,'Order Summary'!$B:$E,4,FALSE)</f>
        <v>BLACK/TEAL/BERRY</v>
      </c>
      <c r="N901" s="75" t="str">
        <f t="shared" si="25"/>
        <v>000052BLACK/TEAL/BERRYV01</v>
      </c>
      <c r="O901" s="75" t="str">
        <f>VLOOKUP(A901,'Order Import'!A:C,3,FALSE)</f>
        <v>BKTLBE</v>
      </c>
    </row>
    <row r="902" spans="1:15">
      <c r="A902" s="171" t="s">
        <v>370</v>
      </c>
      <c r="B902" s="102" t="str">
        <f>VLOOKUP(A902,'Order Summary'!B:G,5,FALSE)</f>
        <v>Standard</v>
      </c>
      <c r="C902" s="102" t="s">
        <v>472</v>
      </c>
      <c r="D902" s="172" t="s">
        <v>442</v>
      </c>
      <c r="E902" s="148" t="s">
        <v>361</v>
      </c>
      <c r="F902" s="75">
        <f>IFERROR(VLOOKUP(N902,'Order Summary'!$I:$AF,MATCH('Order Import'!D902,'Order Summary'!$I$13:$AF$13,0),FALSE),)</f>
        <v>0</v>
      </c>
      <c r="M902" s="102" t="str">
        <f>VLOOKUP(A902,'Order Summary'!$B:$E,4,FALSE)</f>
        <v>BLACK/TEAL/BERRY</v>
      </c>
      <c r="N902" s="75" t="str">
        <f t="shared" si="19"/>
        <v>000052BLACK/TEAL/BERRYV01</v>
      </c>
      <c r="O902" s="75" t="str">
        <f>VLOOKUP(A902,'Order Import'!A:C,3,FALSE)</f>
        <v>BKTLBE</v>
      </c>
    </row>
    <row r="903" spans="1:15">
      <c r="A903" s="171" t="s">
        <v>370</v>
      </c>
      <c r="B903" s="102" t="str">
        <f>VLOOKUP(A903,'Order Summary'!B:G,5,FALSE)</f>
        <v>Standard</v>
      </c>
      <c r="C903" s="102" t="s">
        <v>472</v>
      </c>
      <c r="D903" s="172" t="s">
        <v>443</v>
      </c>
      <c r="E903" s="148" t="s">
        <v>361</v>
      </c>
      <c r="F903" s="75">
        <f>IFERROR(VLOOKUP(N903,'Order Summary'!$I:$AF,MATCH('Order Import'!D903,'Order Summary'!$I$13:$AF$13,0),FALSE),)</f>
        <v>0</v>
      </c>
      <c r="M903" s="102" t="str">
        <f>VLOOKUP(A903,'Order Summary'!$B:$E,4,FALSE)</f>
        <v>BLACK/TEAL/BERRY</v>
      </c>
      <c r="N903" s="75" t="str">
        <f t="shared" si="19"/>
        <v>000052BLACK/TEAL/BERRYV01</v>
      </c>
      <c r="O903" s="75" t="str">
        <f>VLOOKUP(A903,'Order Import'!A:C,3,FALSE)</f>
        <v>BKTLBE</v>
      </c>
    </row>
    <row r="904" spans="1:15">
      <c r="A904" s="171" t="s">
        <v>370</v>
      </c>
      <c r="B904" s="102" t="str">
        <f>VLOOKUP(A904,'Order Summary'!B:G,5,FALSE)</f>
        <v>Standard</v>
      </c>
      <c r="C904" s="102" t="s">
        <v>472</v>
      </c>
      <c r="D904" s="172" t="s">
        <v>444</v>
      </c>
      <c r="E904" s="148" t="s">
        <v>361</v>
      </c>
      <c r="F904" s="75">
        <f>IFERROR(VLOOKUP(N904,'Order Summary'!$I:$AF,MATCH('Order Import'!D904,'Order Summary'!$I$13:$AF$13,0),FALSE),)</f>
        <v>0</v>
      </c>
      <c r="M904" s="102" t="str">
        <f>VLOOKUP(A904,'Order Summary'!$B:$E,4,FALSE)</f>
        <v>BLACK/TEAL/BERRY</v>
      </c>
      <c r="N904" s="75" t="str">
        <f t="shared" si="19"/>
        <v>000052BLACK/TEAL/BERRYV01</v>
      </c>
      <c r="O904" s="75" t="str">
        <f>VLOOKUP(A904,'Order Import'!A:C,3,FALSE)</f>
        <v>BKTLBE</v>
      </c>
    </row>
    <row r="905" spans="1:15">
      <c r="A905" s="171" t="s">
        <v>370</v>
      </c>
      <c r="B905" s="102" t="str">
        <f>VLOOKUP(A905,'Order Summary'!B:G,5,FALSE)</f>
        <v>Standard</v>
      </c>
      <c r="C905" s="102" t="s">
        <v>472</v>
      </c>
      <c r="D905" s="172" t="s">
        <v>445</v>
      </c>
      <c r="E905" s="148" t="s">
        <v>361</v>
      </c>
      <c r="F905" s="75">
        <f>IFERROR(VLOOKUP(N905,'Order Summary'!$I:$AF,MATCH('Order Import'!D905,'Order Summary'!$I$13:$AF$13,0),FALSE),)</f>
        <v>0</v>
      </c>
      <c r="M905" s="102" t="str">
        <f>VLOOKUP(A905,'Order Summary'!$B:$E,4,FALSE)</f>
        <v>BLACK/TEAL/BERRY</v>
      </c>
      <c r="N905" s="75" t="str">
        <f t="shared" si="19"/>
        <v>000052BLACK/TEAL/BERRYV01</v>
      </c>
      <c r="O905" s="75" t="str">
        <f>VLOOKUP(A905,'Order Import'!A:C,3,FALSE)</f>
        <v>BKTLBE</v>
      </c>
    </row>
    <row r="906" spans="1:15">
      <c r="A906" s="171" t="s">
        <v>370</v>
      </c>
      <c r="B906" s="102" t="str">
        <f>VLOOKUP(A906,'Order Summary'!B:G,5,FALSE)</f>
        <v>Standard</v>
      </c>
      <c r="C906" s="102" t="s">
        <v>472</v>
      </c>
      <c r="D906" s="172" t="s">
        <v>446</v>
      </c>
      <c r="E906" s="148" t="s">
        <v>361</v>
      </c>
      <c r="F906" s="75">
        <f>IFERROR(VLOOKUP(N906,'Order Summary'!$I:$AF,MATCH('Order Import'!D906,'Order Summary'!$I$13:$AF$13,0),FALSE),)</f>
        <v>0</v>
      </c>
      <c r="M906" s="102" t="str">
        <f>VLOOKUP(A906,'Order Summary'!$B:$E,4,FALSE)</f>
        <v>BLACK/TEAL/BERRY</v>
      </c>
      <c r="N906" s="75" t="str">
        <f t="shared" si="19"/>
        <v>000052BLACK/TEAL/BERRYV01</v>
      </c>
      <c r="O906" s="75" t="str">
        <f>VLOOKUP(A906,'Order Import'!A:C,3,FALSE)</f>
        <v>BKTLBE</v>
      </c>
    </row>
    <row r="907" spans="1:15">
      <c r="A907" s="171" t="s">
        <v>370</v>
      </c>
      <c r="B907" s="102" t="str">
        <f>VLOOKUP(A907,'Order Summary'!B:G,5,FALSE)</f>
        <v>Standard</v>
      </c>
      <c r="C907" s="102" t="s">
        <v>472</v>
      </c>
      <c r="D907" s="172" t="s">
        <v>447</v>
      </c>
      <c r="E907" s="148" t="s">
        <v>361</v>
      </c>
      <c r="F907" s="75">
        <f>IFERROR(VLOOKUP(N907,'Order Summary'!$I:$AF,MATCH('Order Import'!D907,'Order Summary'!$I$13:$AF$13,0),FALSE),)</f>
        <v>0</v>
      </c>
      <c r="M907" s="102" t="str">
        <f>VLOOKUP(A907,'Order Summary'!$B:$E,4,FALSE)</f>
        <v>BLACK/TEAL/BERRY</v>
      </c>
      <c r="N907" s="75" t="str">
        <f t="shared" si="19"/>
        <v>000052BLACK/TEAL/BERRYV01</v>
      </c>
      <c r="O907" s="75" t="str">
        <f>VLOOKUP(A907,'Order Import'!A:C,3,FALSE)</f>
        <v>BKTLBE</v>
      </c>
    </row>
    <row r="908" spans="1:15">
      <c r="A908" s="171" t="s">
        <v>370</v>
      </c>
      <c r="B908" s="102" t="str">
        <f>VLOOKUP(A908,'Order Summary'!B:G,5,FALSE)</f>
        <v>Standard</v>
      </c>
      <c r="C908" s="102" t="s">
        <v>472</v>
      </c>
      <c r="D908" s="172" t="s">
        <v>448</v>
      </c>
      <c r="E908" s="148" t="s">
        <v>361</v>
      </c>
      <c r="F908" s="75">
        <f>IFERROR(VLOOKUP(N908,'Order Summary'!$I:$AF,MATCH('Order Import'!D908,'Order Summary'!$I$13:$AF$13,0),FALSE),)</f>
        <v>0</v>
      </c>
      <c r="M908" s="102" t="str">
        <f>VLOOKUP(A908,'Order Summary'!$B:$E,4,FALSE)</f>
        <v>BLACK/TEAL/BERRY</v>
      </c>
      <c r="N908" s="75" t="str">
        <f t="shared" si="19"/>
        <v>000052BLACK/TEAL/BERRYV01</v>
      </c>
      <c r="O908" s="75" t="str">
        <f>VLOOKUP(A908,'Order Import'!A:C,3,FALSE)</f>
        <v>BKTLBE</v>
      </c>
    </row>
    <row r="909" spans="1:15">
      <c r="A909" s="171" t="s">
        <v>370</v>
      </c>
      <c r="B909" s="102" t="str">
        <f>VLOOKUP(A909,'Order Summary'!B:G,5,FALSE)</f>
        <v>Standard</v>
      </c>
      <c r="C909" s="102" t="s">
        <v>472</v>
      </c>
      <c r="D909" s="172" t="s">
        <v>449</v>
      </c>
      <c r="E909" s="148" t="s">
        <v>361</v>
      </c>
      <c r="F909" s="75">
        <f>IFERROR(VLOOKUP(N909,'Order Summary'!$I:$AF,MATCH('Order Import'!D909,'Order Summary'!$I$13:$AF$13,0),FALSE),)</f>
        <v>0</v>
      </c>
      <c r="M909" s="102" t="str">
        <f>VLOOKUP(A909,'Order Summary'!$B:$E,4,FALSE)</f>
        <v>BLACK/TEAL/BERRY</v>
      </c>
      <c r="N909" s="75" t="str">
        <f t="shared" si="19"/>
        <v>000052BLACK/TEAL/BERRYV01</v>
      </c>
      <c r="O909" s="75" t="str">
        <f>VLOOKUP(A909,'Order Import'!A:C,3,FALSE)</f>
        <v>BKTLBE</v>
      </c>
    </row>
    <row r="910" spans="1:15">
      <c r="A910" s="171" t="s">
        <v>370</v>
      </c>
      <c r="B910" s="102" t="str">
        <f>VLOOKUP(A910,'Order Summary'!B:G,5,FALSE)</f>
        <v>Standard</v>
      </c>
      <c r="C910" s="102" t="s">
        <v>472</v>
      </c>
      <c r="D910" s="172" t="s">
        <v>450</v>
      </c>
      <c r="E910" s="148" t="s">
        <v>361</v>
      </c>
      <c r="F910" s="75">
        <f>IFERROR(VLOOKUP(N910,'Order Summary'!$I:$AF,MATCH('Order Import'!D910,'Order Summary'!$I$13:$AF$13,0),FALSE),)</f>
        <v>0</v>
      </c>
      <c r="M910" s="102" t="str">
        <f>VLOOKUP(A910,'Order Summary'!$B:$E,4,FALSE)</f>
        <v>BLACK/TEAL/BERRY</v>
      </c>
      <c r="N910" s="75" t="str">
        <f t="shared" si="19"/>
        <v>000052BLACK/TEAL/BERRYV01</v>
      </c>
      <c r="O910" s="75" t="str">
        <f>VLOOKUP(A910,'Order Import'!A:C,3,FALSE)</f>
        <v>BKTLBE</v>
      </c>
    </row>
    <row r="911" spans="1:15">
      <c r="A911" s="171" t="s">
        <v>370</v>
      </c>
      <c r="B911" s="102" t="str">
        <f>VLOOKUP(A911,'Order Summary'!B:G,5,FALSE)</f>
        <v>Standard</v>
      </c>
      <c r="C911" s="102" t="s">
        <v>472</v>
      </c>
      <c r="D911" s="172" t="s">
        <v>451</v>
      </c>
      <c r="E911" s="148" t="s">
        <v>361</v>
      </c>
      <c r="F911" s="75">
        <f>IFERROR(VLOOKUP(N911,'Order Summary'!$I:$AF,MATCH('Order Import'!D911,'Order Summary'!$I$13:$AF$13,0),FALSE),)</f>
        <v>0</v>
      </c>
      <c r="M911" s="102" t="str">
        <f>VLOOKUP(A911,'Order Summary'!$B:$E,4,FALSE)</f>
        <v>BLACK/TEAL/BERRY</v>
      </c>
      <c r="N911" s="75" t="str">
        <f t="shared" si="19"/>
        <v>000052BLACK/TEAL/BERRYV01</v>
      </c>
      <c r="O911" s="75" t="str">
        <f>VLOOKUP(A911,'Order Import'!A:C,3,FALSE)</f>
        <v>BKTLBE</v>
      </c>
    </row>
    <row r="912" spans="1:15">
      <c r="A912" s="171" t="s">
        <v>370</v>
      </c>
      <c r="B912" s="102" t="str">
        <f>VLOOKUP(A912,'Order Summary'!B:G,5,FALSE)</f>
        <v>Standard</v>
      </c>
      <c r="C912" s="102" t="s">
        <v>472</v>
      </c>
      <c r="D912" s="172" t="s">
        <v>452</v>
      </c>
      <c r="E912" s="148" t="s">
        <v>361</v>
      </c>
      <c r="F912" s="75">
        <f>IFERROR(VLOOKUP(N912,'Order Summary'!$I:$AF,MATCH('Order Import'!D912,'Order Summary'!$I$13:$AF$13,0),FALSE),)</f>
        <v>0</v>
      </c>
      <c r="M912" s="102" t="str">
        <f>VLOOKUP(A912,'Order Summary'!$B:$E,4,FALSE)</f>
        <v>BLACK/TEAL/BERRY</v>
      </c>
      <c r="N912" s="75" t="str">
        <f t="shared" si="19"/>
        <v>000052BLACK/TEAL/BERRYV01</v>
      </c>
      <c r="O912" s="75" t="str">
        <f>VLOOKUP(A912,'Order Import'!A:C,3,FALSE)</f>
        <v>BKTLBE</v>
      </c>
    </row>
    <row r="913" spans="1:15">
      <c r="A913" s="171" t="s">
        <v>370</v>
      </c>
      <c r="B913" s="102" t="str">
        <f>VLOOKUP(A913,'Order Summary'!B:G,5,FALSE)</f>
        <v>Standard</v>
      </c>
      <c r="C913" s="102" t="s">
        <v>472</v>
      </c>
      <c r="D913" s="172" t="s">
        <v>453</v>
      </c>
      <c r="E913" s="148" t="s">
        <v>361</v>
      </c>
      <c r="F913" s="75">
        <f>IFERROR(VLOOKUP(N913,'Order Summary'!$I:$AF,MATCH('Order Import'!D913,'Order Summary'!$I$13:$AF$13,0),FALSE),)</f>
        <v>0</v>
      </c>
      <c r="M913" s="102" t="str">
        <f>VLOOKUP(A913,'Order Summary'!$B:$E,4,FALSE)</f>
        <v>BLACK/TEAL/BERRY</v>
      </c>
      <c r="N913" s="75" t="str">
        <f t="shared" ref="N913:N933" si="26">CONCATENATE(A913,M913,E913)</f>
        <v>000052BLACK/TEAL/BERRYV01</v>
      </c>
      <c r="O913" s="75" t="str">
        <f>VLOOKUP(A913,'Order Import'!A:C,3,FALSE)</f>
        <v>BKTLBE</v>
      </c>
    </row>
    <row r="914" spans="1:15">
      <c r="A914" s="171" t="s">
        <v>367</v>
      </c>
      <c r="B914" s="102" t="str">
        <f>VLOOKUP(A914,'Order Summary'!B:G,5,FALSE)</f>
        <v>Standard</v>
      </c>
      <c r="C914" s="102" t="s">
        <v>623</v>
      </c>
      <c r="D914" s="172" t="s">
        <v>447</v>
      </c>
      <c r="E914" s="148" t="s">
        <v>361</v>
      </c>
      <c r="F914" s="75">
        <f>IFERROR(VLOOKUP(N914,'Order Summary'!$I:$AF,MATCH('Order Import'!D914,'Order Summary'!$I$13:$AF$13,0),FALSE),)</f>
        <v>0</v>
      </c>
      <c r="M914" s="102" t="str">
        <f>VLOOKUP(A914,'Order Summary'!$B:$E,4,FALSE)</f>
        <v>DARK GREEN/RED</v>
      </c>
      <c r="N914" s="75" t="str">
        <f t="shared" si="26"/>
        <v>000047DARK GREEN/REDV01</v>
      </c>
      <c r="O914" s="75" t="str">
        <f>VLOOKUP(A914,'Order Import'!A:C,3,FALSE)</f>
        <v>DNRD</v>
      </c>
    </row>
    <row r="915" spans="1:15">
      <c r="A915" s="171" t="s">
        <v>367</v>
      </c>
      <c r="B915" s="102" t="str">
        <f>VLOOKUP(A915,'Order Summary'!B:G,5,FALSE)</f>
        <v>Standard</v>
      </c>
      <c r="C915" s="102" t="s">
        <v>623</v>
      </c>
      <c r="D915" s="172" t="s">
        <v>448</v>
      </c>
      <c r="E915" s="148" t="s">
        <v>361</v>
      </c>
      <c r="F915" s="75">
        <f>IFERROR(VLOOKUP(N915,'Order Summary'!$I:$AF,MATCH('Order Import'!D915,'Order Summary'!$I$13:$AF$13,0),FALSE),)</f>
        <v>0</v>
      </c>
      <c r="M915" s="102" t="str">
        <f>VLOOKUP(A915,'Order Summary'!$B:$E,4,FALSE)</f>
        <v>DARK GREEN/RED</v>
      </c>
      <c r="N915" s="75" t="str">
        <f t="shared" si="26"/>
        <v>000047DARK GREEN/REDV01</v>
      </c>
      <c r="O915" s="75" t="str">
        <f>VLOOKUP(A915,'Order Import'!A:C,3,FALSE)</f>
        <v>DNRD</v>
      </c>
    </row>
    <row r="916" spans="1:15">
      <c r="A916" s="171" t="s">
        <v>367</v>
      </c>
      <c r="B916" s="102" t="str">
        <f>VLOOKUP(A916,'Order Summary'!B:G,5,FALSE)</f>
        <v>Standard</v>
      </c>
      <c r="C916" s="102" t="s">
        <v>623</v>
      </c>
      <c r="D916" s="172" t="s">
        <v>449</v>
      </c>
      <c r="E916" s="148" t="s">
        <v>361</v>
      </c>
      <c r="F916" s="75">
        <f>IFERROR(VLOOKUP(N916,'Order Summary'!$I:$AF,MATCH('Order Import'!D916,'Order Summary'!$I$13:$AF$13,0),FALSE),)</f>
        <v>0</v>
      </c>
      <c r="M916" s="102" t="str">
        <f>VLOOKUP(A916,'Order Summary'!$B:$E,4,FALSE)</f>
        <v>DARK GREEN/RED</v>
      </c>
      <c r="N916" s="75" t="str">
        <f t="shared" si="26"/>
        <v>000047DARK GREEN/REDV01</v>
      </c>
      <c r="O916" s="75" t="str">
        <f>VLOOKUP(A916,'Order Import'!A:C,3,FALSE)</f>
        <v>DNRD</v>
      </c>
    </row>
    <row r="917" spans="1:15">
      <c r="A917" s="171" t="s">
        <v>367</v>
      </c>
      <c r="B917" s="102" t="str">
        <f>VLOOKUP(A917,'Order Summary'!B:G,5,FALSE)</f>
        <v>Standard</v>
      </c>
      <c r="C917" s="102" t="s">
        <v>623</v>
      </c>
      <c r="D917" s="172" t="s">
        <v>450</v>
      </c>
      <c r="E917" s="148" t="s">
        <v>361</v>
      </c>
      <c r="F917" s="75">
        <f>IFERROR(VLOOKUP(N917,'Order Summary'!$I:$AF,MATCH('Order Import'!D917,'Order Summary'!$I$13:$AF$13,0),FALSE),)</f>
        <v>0</v>
      </c>
      <c r="M917" s="102" t="str">
        <f>VLOOKUP(A917,'Order Summary'!$B:$E,4,FALSE)</f>
        <v>DARK GREEN/RED</v>
      </c>
      <c r="N917" s="75" t="str">
        <f t="shared" si="26"/>
        <v>000047DARK GREEN/REDV01</v>
      </c>
      <c r="O917" s="75" t="str">
        <f>VLOOKUP(A917,'Order Import'!A:C,3,FALSE)</f>
        <v>DNRD</v>
      </c>
    </row>
    <row r="918" spans="1:15">
      <c r="A918" s="171" t="s">
        <v>367</v>
      </c>
      <c r="B918" s="102" t="str">
        <f>VLOOKUP(A918,'Order Summary'!B:G,5,FALSE)</f>
        <v>Standard</v>
      </c>
      <c r="C918" s="102" t="s">
        <v>623</v>
      </c>
      <c r="D918" s="172" t="s">
        <v>451</v>
      </c>
      <c r="E918" s="148" t="s">
        <v>361</v>
      </c>
      <c r="F918" s="75">
        <f>IFERROR(VLOOKUP(N918,'Order Summary'!$I:$AF,MATCH('Order Import'!D918,'Order Summary'!$I$13:$AF$13,0),FALSE),)</f>
        <v>0</v>
      </c>
      <c r="M918" s="102" t="str">
        <f>VLOOKUP(A918,'Order Summary'!$B:$E,4,FALSE)</f>
        <v>DARK GREEN/RED</v>
      </c>
      <c r="N918" s="75" t="str">
        <f t="shared" si="26"/>
        <v>000047DARK GREEN/REDV01</v>
      </c>
      <c r="O918" s="75" t="str">
        <f>VLOOKUP(A918,'Order Import'!A:C,3,FALSE)</f>
        <v>DNRD</v>
      </c>
    </row>
    <row r="919" spans="1:15">
      <c r="A919" s="171" t="s">
        <v>367</v>
      </c>
      <c r="B919" s="102" t="str">
        <f>VLOOKUP(A919,'Order Summary'!B:G,5,FALSE)</f>
        <v>Standard</v>
      </c>
      <c r="C919" s="102" t="s">
        <v>623</v>
      </c>
      <c r="D919" s="172" t="s">
        <v>452</v>
      </c>
      <c r="E919" s="148" t="s">
        <v>361</v>
      </c>
      <c r="F919" s="75">
        <f>IFERROR(VLOOKUP(N919,'Order Summary'!$I:$AF,MATCH('Order Import'!D919,'Order Summary'!$I$13:$AF$13,0),FALSE),)</f>
        <v>0</v>
      </c>
      <c r="M919" s="102" t="str">
        <f>VLOOKUP(A919,'Order Summary'!$B:$E,4,FALSE)</f>
        <v>DARK GREEN/RED</v>
      </c>
      <c r="N919" s="75" t="str">
        <f t="shared" si="26"/>
        <v>000047DARK GREEN/REDV01</v>
      </c>
      <c r="O919" s="75" t="str">
        <f>VLOOKUP(A919,'Order Import'!A:C,3,FALSE)</f>
        <v>DNRD</v>
      </c>
    </row>
    <row r="920" spans="1:15">
      <c r="A920" s="171" t="s">
        <v>367</v>
      </c>
      <c r="B920" s="102" t="str">
        <f>VLOOKUP(A920,'Order Summary'!B:G,5,FALSE)</f>
        <v>Standard</v>
      </c>
      <c r="C920" s="102" t="s">
        <v>623</v>
      </c>
      <c r="D920" s="172" t="s">
        <v>453</v>
      </c>
      <c r="E920" s="148" t="s">
        <v>361</v>
      </c>
      <c r="F920" s="75">
        <f>IFERROR(VLOOKUP(N920,'Order Summary'!$I:$AF,MATCH('Order Import'!D920,'Order Summary'!$I$13:$AF$13,0),FALSE),)</f>
        <v>0</v>
      </c>
      <c r="M920" s="102" t="str">
        <f>VLOOKUP(A920,'Order Summary'!$B:$E,4,FALSE)</f>
        <v>DARK GREEN/RED</v>
      </c>
      <c r="N920" s="75" t="str">
        <f t="shared" si="26"/>
        <v>000047DARK GREEN/REDV01</v>
      </c>
      <c r="O920" s="75" t="str">
        <f>VLOOKUP(A920,'Order Import'!A:C,3,FALSE)</f>
        <v>DNRD</v>
      </c>
    </row>
    <row r="921" spans="1:15">
      <c r="A921" s="171" t="s">
        <v>367</v>
      </c>
      <c r="B921" s="102" t="str">
        <f>VLOOKUP(A921,'Order Summary'!B:G,5,FALSE)</f>
        <v>Standard</v>
      </c>
      <c r="C921" s="102" t="s">
        <v>623</v>
      </c>
      <c r="D921" s="172" t="s">
        <v>454</v>
      </c>
      <c r="E921" s="148" t="s">
        <v>361</v>
      </c>
      <c r="F921" s="75">
        <f>IFERROR(VLOOKUP(N921,'Order Summary'!$I:$AF,MATCH('Order Import'!D921,'Order Summary'!$I$13:$AF$13,0),FALSE),)</f>
        <v>0</v>
      </c>
      <c r="M921" s="102" t="str">
        <f>VLOOKUP(A921,'Order Summary'!$B:$E,4,FALSE)</f>
        <v>DARK GREEN/RED</v>
      </c>
      <c r="N921" s="75" t="str">
        <f t="shared" si="26"/>
        <v>000047DARK GREEN/REDV01</v>
      </c>
      <c r="O921" s="75" t="str">
        <f>VLOOKUP(A921,'Order Import'!A:C,3,FALSE)</f>
        <v>DNRD</v>
      </c>
    </row>
    <row r="922" spans="1:15">
      <c r="A922" s="171" t="s">
        <v>367</v>
      </c>
      <c r="B922" s="102" t="str">
        <f>VLOOKUP(A922,'Order Summary'!B:G,5,FALSE)</f>
        <v>Standard</v>
      </c>
      <c r="C922" s="102" t="s">
        <v>623</v>
      </c>
      <c r="D922" s="172" t="s">
        <v>455</v>
      </c>
      <c r="E922" s="148" t="s">
        <v>361</v>
      </c>
      <c r="F922" s="75">
        <f>IFERROR(VLOOKUP(N922,'Order Summary'!$I:$AF,MATCH('Order Import'!D922,'Order Summary'!$I$13:$AF$13,0),FALSE),)</f>
        <v>0</v>
      </c>
      <c r="M922" s="102" t="str">
        <f>VLOOKUP(A922,'Order Summary'!$B:$E,4,FALSE)</f>
        <v>DARK GREEN/RED</v>
      </c>
      <c r="N922" s="75" t="str">
        <f t="shared" si="26"/>
        <v>000047DARK GREEN/REDV01</v>
      </c>
      <c r="O922" s="75" t="str">
        <f>VLOOKUP(A922,'Order Import'!A:C,3,FALSE)</f>
        <v>DNRD</v>
      </c>
    </row>
    <row r="923" spans="1:15">
      <c r="A923" s="171" t="s">
        <v>367</v>
      </c>
      <c r="B923" s="102" t="str">
        <f>VLOOKUP(A923,'Order Summary'!B:G,5,FALSE)</f>
        <v>Standard</v>
      </c>
      <c r="C923" s="102" t="s">
        <v>623</v>
      </c>
      <c r="D923" s="172" t="s">
        <v>456</v>
      </c>
      <c r="E923" s="148" t="s">
        <v>361</v>
      </c>
      <c r="F923" s="75">
        <f>IFERROR(VLOOKUP(N923,'Order Summary'!$I:$AF,MATCH('Order Import'!D923,'Order Summary'!$I$13:$AF$13,0),FALSE),)</f>
        <v>0</v>
      </c>
      <c r="M923" s="102" t="str">
        <f>VLOOKUP(A923,'Order Summary'!$B:$E,4,FALSE)</f>
        <v>DARK GREEN/RED</v>
      </c>
      <c r="N923" s="75" t="str">
        <f t="shared" si="26"/>
        <v>000047DARK GREEN/REDV01</v>
      </c>
      <c r="O923" s="75" t="str">
        <f>VLOOKUP(A923,'Order Import'!A:C,3,FALSE)</f>
        <v>DNRD</v>
      </c>
    </row>
    <row r="924" spans="1:15">
      <c r="A924" s="171" t="s">
        <v>367</v>
      </c>
      <c r="B924" s="102" t="str">
        <f>VLOOKUP(A924,'Order Summary'!B:G,5,FALSE)</f>
        <v>Standard</v>
      </c>
      <c r="C924" s="102" t="s">
        <v>623</v>
      </c>
      <c r="D924" s="172" t="s">
        <v>457</v>
      </c>
      <c r="E924" s="148" t="s">
        <v>361</v>
      </c>
      <c r="F924" s="75">
        <f>IFERROR(VLOOKUP(N924,'Order Summary'!$I:$AF,MATCH('Order Import'!D924,'Order Summary'!$I$13:$AF$13,0),FALSE),)</f>
        <v>0</v>
      </c>
      <c r="M924" s="102" t="str">
        <f>VLOOKUP(A924,'Order Summary'!$B:$E,4,FALSE)</f>
        <v>DARK GREEN/RED</v>
      </c>
      <c r="N924" s="75" t="str">
        <f t="shared" si="26"/>
        <v>000047DARK GREEN/REDV01</v>
      </c>
      <c r="O924" s="75" t="str">
        <f>VLOOKUP(A924,'Order Import'!A:C,3,FALSE)</f>
        <v>DNRD</v>
      </c>
    </row>
    <row r="925" spans="1:15">
      <c r="A925" s="171" t="s">
        <v>367</v>
      </c>
      <c r="B925" s="102" t="str">
        <f>VLOOKUP(A925,'Order Summary'!B:G,5,FALSE)</f>
        <v>Standard</v>
      </c>
      <c r="C925" s="102" t="s">
        <v>623</v>
      </c>
      <c r="D925" s="172" t="s">
        <v>458</v>
      </c>
      <c r="E925" s="148" t="s">
        <v>361</v>
      </c>
      <c r="F925" s="75">
        <f>IFERROR(VLOOKUP(N925,'Order Summary'!$I:$AF,MATCH('Order Import'!D925,'Order Summary'!$I$13:$AF$13,0),FALSE),)</f>
        <v>0</v>
      </c>
      <c r="M925" s="102" t="str">
        <f>VLOOKUP(A925,'Order Summary'!$B:$E,4,FALSE)</f>
        <v>DARK GREEN/RED</v>
      </c>
      <c r="N925" s="75" t="str">
        <f t="shared" si="26"/>
        <v>000047DARK GREEN/REDV01</v>
      </c>
      <c r="O925" s="75" t="str">
        <f>VLOOKUP(A925,'Order Import'!A:C,3,FALSE)</f>
        <v>DNRD</v>
      </c>
    </row>
    <row r="926" spans="1:15">
      <c r="A926" s="171" t="s">
        <v>367</v>
      </c>
      <c r="B926" s="102" t="str">
        <f>VLOOKUP(A926,'Order Summary'!B:G,5,FALSE)</f>
        <v>Standard</v>
      </c>
      <c r="C926" s="102" t="s">
        <v>623</v>
      </c>
      <c r="D926" s="172" t="s">
        <v>459</v>
      </c>
      <c r="E926" s="148" t="s">
        <v>361</v>
      </c>
      <c r="F926" s="75">
        <f>IFERROR(VLOOKUP(N926,'Order Summary'!$I:$AF,MATCH('Order Import'!D926,'Order Summary'!$I$13:$AF$13,0),FALSE),)</f>
        <v>0</v>
      </c>
      <c r="M926" s="102" t="str">
        <f>VLOOKUP(A926,'Order Summary'!$B:$E,4,FALSE)</f>
        <v>DARK GREEN/RED</v>
      </c>
      <c r="N926" s="75" t="str">
        <f t="shared" si="26"/>
        <v>000047DARK GREEN/REDV01</v>
      </c>
      <c r="O926" s="75" t="str">
        <f>VLOOKUP(A926,'Order Import'!A:C,3,FALSE)</f>
        <v>DNRD</v>
      </c>
    </row>
    <row r="927" spans="1:15">
      <c r="A927" s="171" t="s">
        <v>367</v>
      </c>
      <c r="B927" s="102" t="str">
        <f>VLOOKUP(A927,'Order Summary'!B:G,5,FALSE)</f>
        <v>Standard</v>
      </c>
      <c r="C927" s="102" t="s">
        <v>623</v>
      </c>
      <c r="D927" s="172" t="s">
        <v>460</v>
      </c>
      <c r="E927" s="148" t="s">
        <v>361</v>
      </c>
      <c r="F927" s="75">
        <f>IFERROR(VLOOKUP(N927,'Order Summary'!$I:$AF,MATCH('Order Import'!D927,'Order Summary'!$I$13:$AF$13,0),FALSE),)</f>
        <v>0</v>
      </c>
      <c r="M927" s="102" t="str">
        <f>VLOOKUP(A927,'Order Summary'!$B:$E,4,FALSE)</f>
        <v>DARK GREEN/RED</v>
      </c>
      <c r="N927" s="75" t="str">
        <f t="shared" si="26"/>
        <v>000047DARK GREEN/REDV01</v>
      </c>
      <c r="O927" s="75" t="str">
        <f>VLOOKUP(A927,'Order Import'!A:C,3,FALSE)</f>
        <v>DNRD</v>
      </c>
    </row>
    <row r="928" spans="1:15">
      <c r="A928" s="171" t="s">
        <v>367</v>
      </c>
      <c r="B928" s="102" t="str">
        <f>VLOOKUP(A928,'Order Summary'!B:G,5,FALSE)</f>
        <v>Standard</v>
      </c>
      <c r="C928" s="102" t="s">
        <v>479</v>
      </c>
      <c r="D928" s="172" t="s">
        <v>447</v>
      </c>
      <c r="E928" s="148" t="s">
        <v>361</v>
      </c>
      <c r="F928" s="75">
        <f>IFERROR(VLOOKUP(N928,'Order Summary'!$I:$AF,MATCH('Order Import'!D928,'Order Summary'!$I$13:$AF$13,0),FALSE),)</f>
        <v>0</v>
      </c>
      <c r="M928" s="102" t="s">
        <v>420</v>
      </c>
      <c r="N928" s="75" t="str">
        <f t="shared" si="26"/>
        <v>000047BLACK/WHITEV01</v>
      </c>
      <c r="O928" s="75" t="s">
        <v>479</v>
      </c>
    </row>
    <row r="929" spans="1:15">
      <c r="A929" s="171" t="s">
        <v>367</v>
      </c>
      <c r="B929" s="102" t="str">
        <f>VLOOKUP(A929,'Order Summary'!B:G,5,FALSE)</f>
        <v>Standard</v>
      </c>
      <c r="C929" s="102" t="s">
        <v>479</v>
      </c>
      <c r="D929" s="172" t="s">
        <v>448</v>
      </c>
      <c r="E929" s="148" t="s">
        <v>361</v>
      </c>
      <c r="F929" s="75">
        <f>IFERROR(VLOOKUP(N929,'Order Summary'!$I:$AF,MATCH('Order Import'!D929,'Order Summary'!$I$13:$AF$13,0),FALSE),)</f>
        <v>0</v>
      </c>
      <c r="M929" s="102" t="s">
        <v>420</v>
      </c>
      <c r="N929" s="75" t="str">
        <f t="shared" si="26"/>
        <v>000047BLACK/WHITEV01</v>
      </c>
      <c r="O929" s="75" t="s">
        <v>479</v>
      </c>
    </row>
    <row r="930" spans="1:15">
      <c r="A930" s="171" t="s">
        <v>367</v>
      </c>
      <c r="B930" s="102" t="str">
        <f>VLOOKUP(A930,'Order Summary'!B:G,5,FALSE)</f>
        <v>Standard</v>
      </c>
      <c r="C930" s="102" t="s">
        <v>479</v>
      </c>
      <c r="D930" s="172" t="s">
        <v>449</v>
      </c>
      <c r="E930" s="148" t="s">
        <v>361</v>
      </c>
      <c r="F930" s="75">
        <f>IFERROR(VLOOKUP(N930,'Order Summary'!$I:$AF,MATCH('Order Import'!D930,'Order Summary'!$I$13:$AF$13,0),FALSE),)</f>
        <v>0</v>
      </c>
      <c r="M930" s="102" t="s">
        <v>420</v>
      </c>
      <c r="N930" s="75" t="str">
        <f t="shared" si="26"/>
        <v>000047BLACK/WHITEV01</v>
      </c>
      <c r="O930" s="75" t="s">
        <v>479</v>
      </c>
    </row>
    <row r="931" spans="1:15">
      <c r="A931" s="171" t="s">
        <v>367</v>
      </c>
      <c r="B931" s="102" t="str">
        <f>VLOOKUP(A931,'Order Summary'!B:G,5,FALSE)</f>
        <v>Standard</v>
      </c>
      <c r="C931" s="102" t="s">
        <v>479</v>
      </c>
      <c r="D931" s="172" t="s">
        <v>450</v>
      </c>
      <c r="E931" s="148" t="s">
        <v>361</v>
      </c>
      <c r="F931" s="75">
        <f>IFERROR(VLOOKUP(N931,'Order Summary'!$I:$AF,MATCH('Order Import'!D931,'Order Summary'!$I$13:$AF$13,0),FALSE),)</f>
        <v>0</v>
      </c>
      <c r="M931" s="102" t="s">
        <v>420</v>
      </c>
      <c r="N931" s="75" t="str">
        <f t="shared" si="26"/>
        <v>000047BLACK/WHITEV01</v>
      </c>
      <c r="O931" s="75" t="s">
        <v>479</v>
      </c>
    </row>
    <row r="932" spans="1:15">
      <c r="A932" s="171" t="s">
        <v>367</v>
      </c>
      <c r="B932" s="102" t="str">
        <f>VLOOKUP(A932,'Order Summary'!B:G,5,FALSE)</f>
        <v>Standard</v>
      </c>
      <c r="C932" s="102" t="s">
        <v>479</v>
      </c>
      <c r="D932" s="172" t="s">
        <v>451</v>
      </c>
      <c r="E932" s="148" t="s">
        <v>361</v>
      </c>
      <c r="F932" s="75">
        <f>IFERROR(VLOOKUP(N932,'Order Summary'!$I:$AF,MATCH('Order Import'!D932,'Order Summary'!$I$13:$AF$13,0),FALSE),)</f>
        <v>0</v>
      </c>
      <c r="M932" s="102" t="s">
        <v>420</v>
      </c>
      <c r="N932" s="75" t="str">
        <f t="shared" si="26"/>
        <v>000047BLACK/WHITEV01</v>
      </c>
      <c r="O932" s="75" t="s">
        <v>479</v>
      </c>
    </row>
    <row r="933" spans="1:15">
      <c r="A933" s="171" t="s">
        <v>367</v>
      </c>
      <c r="B933" s="102" t="str">
        <f>VLOOKUP(A933,'Order Summary'!B:G,5,FALSE)</f>
        <v>Standard</v>
      </c>
      <c r="C933" s="102" t="s">
        <v>479</v>
      </c>
      <c r="D933" s="172" t="s">
        <v>452</v>
      </c>
      <c r="E933" s="148" t="s">
        <v>361</v>
      </c>
      <c r="F933" s="75">
        <f>IFERROR(VLOOKUP(N933,'Order Summary'!$I:$AF,MATCH('Order Import'!D933,'Order Summary'!$I$13:$AF$13,0),FALSE),)</f>
        <v>0</v>
      </c>
      <c r="M933" s="102" t="s">
        <v>420</v>
      </c>
      <c r="N933" s="75" t="str">
        <f t="shared" si="26"/>
        <v>000047BLACK/WHITEV01</v>
      </c>
      <c r="O933" s="75" t="s">
        <v>479</v>
      </c>
    </row>
    <row r="934" spans="1:15">
      <c r="A934" s="171" t="s">
        <v>367</v>
      </c>
      <c r="B934" s="102" t="str">
        <f>VLOOKUP(A934,'Order Summary'!B:G,5,FALSE)</f>
        <v>Standard</v>
      </c>
      <c r="C934" s="102" t="s">
        <v>479</v>
      </c>
      <c r="D934" s="172" t="s">
        <v>453</v>
      </c>
      <c r="E934" s="148" t="s">
        <v>361</v>
      </c>
      <c r="F934" s="75">
        <f>IFERROR(VLOOKUP(N934,'Order Summary'!$I:$AF,MATCH('Order Import'!D934,'Order Summary'!$I$13:$AF$13,0),FALSE),)</f>
        <v>0</v>
      </c>
      <c r="M934" s="102" t="s">
        <v>420</v>
      </c>
      <c r="N934" s="75" t="str">
        <f t="shared" ref="N934:N967" si="27">CONCATENATE(A934,M934,E934)</f>
        <v>000047BLACK/WHITEV01</v>
      </c>
      <c r="O934" s="75" t="s">
        <v>479</v>
      </c>
    </row>
    <row r="935" spans="1:15">
      <c r="A935" s="171" t="s">
        <v>367</v>
      </c>
      <c r="B935" s="102" t="str">
        <f>VLOOKUP(A935,'Order Summary'!B:G,5,FALSE)</f>
        <v>Standard</v>
      </c>
      <c r="C935" s="102" t="s">
        <v>479</v>
      </c>
      <c r="D935" s="172" t="s">
        <v>454</v>
      </c>
      <c r="E935" s="148" t="s">
        <v>361</v>
      </c>
      <c r="F935" s="75">
        <f>IFERROR(VLOOKUP(N935,'Order Summary'!$I:$AF,MATCH('Order Import'!D935,'Order Summary'!$I$13:$AF$13,0),FALSE),)</f>
        <v>0</v>
      </c>
      <c r="M935" s="102" t="s">
        <v>420</v>
      </c>
      <c r="N935" s="75" t="str">
        <f t="shared" si="27"/>
        <v>000047BLACK/WHITEV01</v>
      </c>
      <c r="O935" s="75" t="s">
        <v>479</v>
      </c>
    </row>
    <row r="936" spans="1:15">
      <c r="A936" s="171" t="s">
        <v>367</v>
      </c>
      <c r="B936" s="102" t="str">
        <f>VLOOKUP(A936,'Order Summary'!B:G,5,FALSE)</f>
        <v>Standard</v>
      </c>
      <c r="C936" s="102" t="s">
        <v>479</v>
      </c>
      <c r="D936" s="172" t="s">
        <v>455</v>
      </c>
      <c r="E936" s="148" t="s">
        <v>361</v>
      </c>
      <c r="F936" s="75">
        <f>IFERROR(VLOOKUP(N936,'Order Summary'!$I:$AF,MATCH('Order Import'!D936,'Order Summary'!$I$13:$AF$13,0),FALSE),)</f>
        <v>0</v>
      </c>
      <c r="M936" s="102" t="s">
        <v>420</v>
      </c>
      <c r="N936" s="75" t="str">
        <f t="shared" si="27"/>
        <v>000047BLACK/WHITEV01</v>
      </c>
      <c r="O936" s="75" t="s">
        <v>479</v>
      </c>
    </row>
    <row r="937" spans="1:15">
      <c r="A937" s="171" t="s">
        <v>367</v>
      </c>
      <c r="B937" s="102" t="str">
        <f>VLOOKUP(A937,'Order Summary'!B:G,5,FALSE)</f>
        <v>Standard</v>
      </c>
      <c r="C937" s="102" t="s">
        <v>479</v>
      </c>
      <c r="D937" s="172" t="s">
        <v>456</v>
      </c>
      <c r="E937" s="148" t="s">
        <v>361</v>
      </c>
      <c r="F937" s="75">
        <f>IFERROR(VLOOKUP(N937,'Order Summary'!$I:$AF,MATCH('Order Import'!D937,'Order Summary'!$I$13:$AF$13,0),FALSE),)</f>
        <v>0</v>
      </c>
      <c r="M937" s="102" t="s">
        <v>420</v>
      </c>
      <c r="N937" s="75" t="str">
        <f t="shared" si="27"/>
        <v>000047BLACK/WHITEV01</v>
      </c>
      <c r="O937" s="75" t="s">
        <v>479</v>
      </c>
    </row>
    <row r="938" spans="1:15">
      <c r="A938" s="171" t="s">
        <v>367</v>
      </c>
      <c r="B938" s="102" t="str">
        <f>VLOOKUP(A938,'Order Summary'!B:G,5,FALSE)</f>
        <v>Standard</v>
      </c>
      <c r="C938" s="102" t="s">
        <v>479</v>
      </c>
      <c r="D938" s="172" t="s">
        <v>457</v>
      </c>
      <c r="E938" s="148" t="s">
        <v>361</v>
      </c>
      <c r="F938" s="75">
        <f>IFERROR(VLOOKUP(N938,'Order Summary'!$I:$AF,MATCH('Order Import'!D938,'Order Summary'!$I$13:$AF$13,0),FALSE),)</f>
        <v>0</v>
      </c>
      <c r="M938" s="102" t="s">
        <v>420</v>
      </c>
      <c r="N938" s="75" t="str">
        <f t="shared" si="27"/>
        <v>000047BLACK/WHITEV01</v>
      </c>
      <c r="O938" s="75" t="s">
        <v>479</v>
      </c>
    </row>
    <row r="939" spans="1:15">
      <c r="A939" s="171" t="s">
        <v>367</v>
      </c>
      <c r="B939" s="102" t="str">
        <f>VLOOKUP(A939,'Order Summary'!B:G,5,FALSE)</f>
        <v>Standard</v>
      </c>
      <c r="C939" s="102" t="s">
        <v>479</v>
      </c>
      <c r="D939" s="172" t="s">
        <v>458</v>
      </c>
      <c r="E939" s="148" t="s">
        <v>361</v>
      </c>
      <c r="F939" s="75">
        <f>IFERROR(VLOOKUP(N939,'Order Summary'!$I:$AF,MATCH('Order Import'!D939,'Order Summary'!$I$13:$AF$13,0),FALSE),)</f>
        <v>0</v>
      </c>
      <c r="M939" s="102" t="s">
        <v>420</v>
      </c>
      <c r="N939" s="75" t="str">
        <f t="shared" si="27"/>
        <v>000047BLACK/WHITEV01</v>
      </c>
      <c r="O939" s="75" t="s">
        <v>479</v>
      </c>
    </row>
    <row r="940" spans="1:15">
      <c r="A940" s="171" t="s">
        <v>367</v>
      </c>
      <c r="B940" s="102" t="str">
        <f>VLOOKUP(A940,'Order Summary'!B:G,5,FALSE)</f>
        <v>Standard</v>
      </c>
      <c r="C940" s="102" t="s">
        <v>479</v>
      </c>
      <c r="D940" s="172" t="s">
        <v>459</v>
      </c>
      <c r="E940" s="148" t="s">
        <v>361</v>
      </c>
      <c r="F940" s="75">
        <f>IFERROR(VLOOKUP(N940,'Order Summary'!$I:$AF,MATCH('Order Import'!D940,'Order Summary'!$I$13:$AF$13,0),FALSE),)</f>
        <v>0</v>
      </c>
      <c r="M940" s="102" t="s">
        <v>420</v>
      </c>
      <c r="N940" s="75" t="str">
        <f t="shared" si="27"/>
        <v>000047BLACK/WHITEV01</v>
      </c>
      <c r="O940" s="75" t="s">
        <v>479</v>
      </c>
    </row>
    <row r="941" spans="1:15">
      <c r="A941" s="171" t="s">
        <v>367</v>
      </c>
      <c r="B941" s="102" t="str">
        <f>VLOOKUP(A941,'Order Summary'!B:G,5,FALSE)</f>
        <v>Standard</v>
      </c>
      <c r="C941" s="102" t="s">
        <v>479</v>
      </c>
      <c r="D941" s="172" t="s">
        <v>460</v>
      </c>
      <c r="E941" s="148" t="s">
        <v>361</v>
      </c>
      <c r="F941" s="75">
        <f>IFERROR(VLOOKUP(N941,'Order Summary'!$I:$AF,MATCH('Order Import'!D941,'Order Summary'!$I$13:$AF$13,0),FALSE),)</f>
        <v>0</v>
      </c>
      <c r="M941" s="102" t="s">
        <v>420</v>
      </c>
      <c r="N941" s="75" t="str">
        <f t="shared" si="27"/>
        <v>000047BLACK/WHITEV01</v>
      </c>
      <c r="O941" s="75" t="s">
        <v>479</v>
      </c>
    </row>
    <row r="942" spans="1:15">
      <c r="A942" s="171" t="s">
        <v>368</v>
      </c>
      <c r="B942" s="102" t="str">
        <f>VLOOKUP(A942,'Order Summary'!B:G,5,FALSE)</f>
        <v>Standard</v>
      </c>
      <c r="C942" s="102" t="s">
        <v>624</v>
      </c>
      <c r="D942" s="172" t="s">
        <v>441</v>
      </c>
      <c r="E942" s="148" t="s">
        <v>361</v>
      </c>
      <c r="F942" s="75">
        <f>IFERROR(VLOOKUP(N942,'Order Summary'!$I:$AF,MATCH('Order Import'!D942,'Order Summary'!$I$13:$AF$13,0),FALSE),)</f>
        <v>0</v>
      </c>
      <c r="M942" s="102" t="str">
        <f>VLOOKUP(A942,'Order Summary'!$B:$E,4,FALSE)</f>
        <v>DARK GREY/PURPLE/TEAL</v>
      </c>
      <c r="N942" s="75" t="str">
        <f t="shared" si="27"/>
        <v>000048DARK GREY/PURPLE/TEALV01</v>
      </c>
      <c r="O942" s="75" t="str">
        <f>VLOOKUP(A942,'Order Import'!A:C,3,FALSE)</f>
        <v>DGPLTL</v>
      </c>
    </row>
    <row r="943" spans="1:15">
      <c r="A943" s="171" t="s">
        <v>368</v>
      </c>
      <c r="B943" s="102" t="str">
        <f>VLOOKUP(A943,'Order Summary'!B:G,5,FALSE)</f>
        <v>Standard</v>
      </c>
      <c r="C943" s="102" t="s">
        <v>624</v>
      </c>
      <c r="D943" s="172" t="s">
        <v>442</v>
      </c>
      <c r="E943" s="148" t="s">
        <v>361</v>
      </c>
      <c r="F943" s="75">
        <f>IFERROR(VLOOKUP(N943,'Order Summary'!$I:$AF,MATCH('Order Import'!D943,'Order Summary'!$I$13:$AF$13,0),FALSE),)</f>
        <v>0</v>
      </c>
      <c r="M943" s="102" t="str">
        <f>VLOOKUP(A943,'Order Summary'!$B:$E,4,FALSE)</f>
        <v>DARK GREY/PURPLE/TEAL</v>
      </c>
      <c r="N943" s="75" t="str">
        <f t="shared" si="27"/>
        <v>000048DARK GREY/PURPLE/TEALV01</v>
      </c>
      <c r="O943" s="75" t="str">
        <f>VLOOKUP(A943,'Order Import'!A:C,3,FALSE)</f>
        <v>DGPLTL</v>
      </c>
    </row>
    <row r="944" spans="1:15">
      <c r="A944" s="171" t="s">
        <v>368</v>
      </c>
      <c r="B944" s="102" t="str">
        <f>VLOOKUP(A944,'Order Summary'!B:G,5,FALSE)</f>
        <v>Standard</v>
      </c>
      <c r="C944" s="102" t="s">
        <v>624</v>
      </c>
      <c r="D944" s="172" t="s">
        <v>443</v>
      </c>
      <c r="E944" s="148" t="s">
        <v>361</v>
      </c>
      <c r="F944" s="75">
        <f>IFERROR(VLOOKUP(N944,'Order Summary'!$I:$AF,MATCH('Order Import'!D944,'Order Summary'!$I$13:$AF$13,0),FALSE),)</f>
        <v>0</v>
      </c>
      <c r="M944" s="102" t="str">
        <f>VLOOKUP(A944,'Order Summary'!$B:$E,4,FALSE)</f>
        <v>DARK GREY/PURPLE/TEAL</v>
      </c>
      <c r="N944" s="75" t="str">
        <f t="shared" si="27"/>
        <v>000048DARK GREY/PURPLE/TEALV01</v>
      </c>
      <c r="O944" s="75" t="str">
        <f>VLOOKUP(A944,'Order Import'!A:C,3,FALSE)</f>
        <v>DGPLTL</v>
      </c>
    </row>
    <row r="945" spans="1:15">
      <c r="A945" s="171" t="s">
        <v>368</v>
      </c>
      <c r="B945" s="102" t="str">
        <f>VLOOKUP(A945,'Order Summary'!B:G,5,FALSE)</f>
        <v>Standard</v>
      </c>
      <c r="C945" s="102" t="s">
        <v>624</v>
      </c>
      <c r="D945" s="172" t="s">
        <v>444</v>
      </c>
      <c r="E945" s="148" t="s">
        <v>361</v>
      </c>
      <c r="F945" s="75">
        <f>IFERROR(VLOOKUP(N945,'Order Summary'!$I:$AF,MATCH('Order Import'!D945,'Order Summary'!$I$13:$AF$13,0),FALSE),)</f>
        <v>0</v>
      </c>
      <c r="M945" s="102" t="str">
        <f>VLOOKUP(A945,'Order Summary'!$B:$E,4,FALSE)</f>
        <v>DARK GREY/PURPLE/TEAL</v>
      </c>
      <c r="N945" s="75" t="str">
        <f t="shared" si="27"/>
        <v>000048DARK GREY/PURPLE/TEALV01</v>
      </c>
      <c r="O945" s="75" t="str">
        <f>VLOOKUP(A945,'Order Import'!A:C,3,FALSE)</f>
        <v>DGPLTL</v>
      </c>
    </row>
    <row r="946" spans="1:15">
      <c r="A946" s="171" t="s">
        <v>368</v>
      </c>
      <c r="B946" s="102" t="str">
        <f>VLOOKUP(A946,'Order Summary'!B:G,5,FALSE)</f>
        <v>Standard</v>
      </c>
      <c r="C946" s="102" t="s">
        <v>624</v>
      </c>
      <c r="D946" s="172" t="s">
        <v>445</v>
      </c>
      <c r="E946" s="148" t="s">
        <v>361</v>
      </c>
      <c r="F946" s="75">
        <f>IFERROR(VLOOKUP(N946,'Order Summary'!$I:$AF,MATCH('Order Import'!D946,'Order Summary'!$I$13:$AF$13,0),FALSE),)</f>
        <v>0</v>
      </c>
      <c r="M946" s="102" t="str">
        <f>VLOOKUP(A946,'Order Summary'!$B:$E,4,FALSE)</f>
        <v>DARK GREY/PURPLE/TEAL</v>
      </c>
      <c r="N946" s="75" t="str">
        <f t="shared" si="27"/>
        <v>000048DARK GREY/PURPLE/TEALV01</v>
      </c>
      <c r="O946" s="75" t="str">
        <f>VLOOKUP(A946,'Order Import'!A:C,3,FALSE)</f>
        <v>DGPLTL</v>
      </c>
    </row>
    <row r="947" spans="1:15">
      <c r="A947" s="171" t="s">
        <v>368</v>
      </c>
      <c r="B947" s="102" t="str">
        <f>VLOOKUP(A947,'Order Summary'!B:G,5,FALSE)</f>
        <v>Standard</v>
      </c>
      <c r="C947" s="102" t="s">
        <v>624</v>
      </c>
      <c r="D947" s="172" t="s">
        <v>446</v>
      </c>
      <c r="E947" s="148" t="s">
        <v>361</v>
      </c>
      <c r="F947" s="75">
        <f>IFERROR(VLOOKUP(N947,'Order Summary'!$I:$AF,MATCH('Order Import'!D947,'Order Summary'!$I$13:$AF$13,0),FALSE),)</f>
        <v>0</v>
      </c>
      <c r="M947" s="102" t="str">
        <f>VLOOKUP(A947,'Order Summary'!$B:$E,4,FALSE)</f>
        <v>DARK GREY/PURPLE/TEAL</v>
      </c>
      <c r="N947" s="75" t="str">
        <f t="shared" si="27"/>
        <v>000048DARK GREY/PURPLE/TEALV01</v>
      </c>
      <c r="O947" s="75" t="str">
        <f>VLOOKUP(A947,'Order Import'!A:C,3,FALSE)</f>
        <v>DGPLTL</v>
      </c>
    </row>
    <row r="948" spans="1:15">
      <c r="A948" s="171" t="s">
        <v>368</v>
      </c>
      <c r="B948" s="102" t="str">
        <f>VLOOKUP(A948,'Order Summary'!B:G,5,FALSE)</f>
        <v>Standard</v>
      </c>
      <c r="C948" s="102" t="s">
        <v>624</v>
      </c>
      <c r="D948" s="172" t="s">
        <v>447</v>
      </c>
      <c r="E948" s="148" t="s">
        <v>361</v>
      </c>
      <c r="F948" s="75">
        <f>IFERROR(VLOOKUP(N948,'Order Summary'!$I:$AF,MATCH('Order Import'!D948,'Order Summary'!$I$13:$AF$13,0),FALSE),)</f>
        <v>0</v>
      </c>
      <c r="M948" s="102" t="str">
        <f>VLOOKUP(A948,'Order Summary'!$B:$E,4,FALSE)</f>
        <v>DARK GREY/PURPLE/TEAL</v>
      </c>
      <c r="N948" s="75" t="str">
        <f t="shared" si="27"/>
        <v>000048DARK GREY/PURPLE/TEALV01</v>
      </c>
      <c r="O948" s="75" t="str">
        <f>VLOOKUP(A948,'Order Import'!A:C,3,FALSE)</f>
        <v>DGPLTL</v>
      </c>
    </row>
    <row r="949" spans="1:15">
      <c r="A949" s="171" t="s">
        <v>368</v>
      </c>
      <c r="B949" s="102" t="str">
        <f>VLOOKUP(A949,'Order Summary'!B:G,5,FALSE)</f>
        <v>Standard</v>
      </c>
      <c r="C949" s="102" t="s">
        <v>624</v>
      </c>
      <c r="D949" s="172" t="s">
        <v>448</v>
      </c>
      <c r="E949" s="148" t="s">
        <v>361</v>
      </c>
      <c r="F949" s="75">
        <f>IFERROR(VLOOKUP(N949,'Order Summary'!$I:$AF,MATCH('Order Import'!D949,'Order Summary'!$I$13:$AF$13,0),FALSE),)</f>
        <v>0</v>
      </c>
      <c r="M949" s="102" t="str">
        <f>VLOOKUP(A949,'Order Summary'!$B:$E,4,FALSE)</f>
        <v>DARK GREY/PURPLE/TEAL</v>
      </c>
      <c r="N949" s="75" t="str">
        <f t="shared" si="27"/>
        <v>000048DARK GREY/PURPLE/TEALV01</v>
      </c>
      <c r="O949" s="75" t="str">
        <f>VLOOKUP(A949,'Order Import'!A:C,3,FALSE)</f>
        <v>DGPLTL</v>
      </c>
    </row>
    <row r="950" spans="1:15">
      <c r="A950" s="171" t="s">
        <v>368</v>
      </c>
      <c r="B950" s="102" t="str">
        <f>VLOOKUP(A950,'Order Summary'!B:G,5,FALSE)</f>
        <v>Standard</v>
      </c>
      <c r="C950" s="102" t="s">
        <v>624</v>
      </c>
      <c r="D950" s="172" t="s">
        <v>449</v>
      </c>
      <c r="E950" s="148" t="s">
        <v>361</v>
      </c>
      <c r="F950" s="75">
        <f>IFERROR(VLOOKUP(N950,'Order Summary'!$I:$AF,MATCH('Order Import'!D950,'Order Summary'!$I$13:$AF$13,0),FALSE),)</f>
        <v>0</v>
      </c>
      <c r="M950" s="102" t="str">
        <f>VLOOKUP(A950,'Order Summary'!$B:$E,4,FALSE)</f>
        <v>DARK GREY/PURPLE/TEAL</v>
      </c>
      <c r="N950" s="75" t="str">
        <f t="shared" si="27"/>
        <v>000048DARK GREY/PURPLE/TEALV01</v>
      </c>
      <c r="O950" s="75" t="str">
        <f>VLOOKUP(A950,'Order Import'!A:C,3,FALSE)</f>
        <v>DGPLTL</v>
      </c>
    </row>
    <row r="951" spans="1:15">
      <c r="A951" s="171" t="s">
        <v>368</v>
      </c>
      <c r="B951" s="102" t="str">
        <f>VLOOKUP(A951,'Order Summary'!B:G,5,FALSE)</f>
        <v>Standard</v>
      </c>
      <c r="C951" s="102" t="s">
        <v>624</v>
      </c>
      <c r="D951" s="172" t="s">
        <v>450</v>
      </c>
      <c r="E951" s="148" t="s">
        <v>361</v>
      </c>
      <c r="F951" s="75">
        <f>IFERROR(VLOOKUP(N951,'Order Summary'!$I:$AF,MATCH('Order Import'!D951,'Order Summary'!$I$13:$AF$13,0),FALSE),)</f>
        <v>0</v>
      </c>
      <c r="M951" s="102" t="str">
        <f>VLOOKUP(A951,'Order Summary'!$B:$E,4,FALSE)</f>
        <v>DARK GREY/PURPLE/TEAL</v>
      </c>
      <c r="N951" s="75" t="str">
        <f t="shared" si="27"/>
        <v>000048DARK GREY/PURPLE/TEALV01</v>
      </c>
      <c r="O951" s="75" t="str">
        <f>VLOOKUP(A951,'Order Import'!A:C,3,FALSE)</f>
        <v>DGPLTL</v>
      </c>
    </row>
    <row r="952" spans="1:15">
      <c r="A952" s="171" t="s">
        <v>368</v>
      </c>
      <c r="B952" s="102" t="str">
        <f>VLOOKUP(A952,'Order Summary'!B:G,5,FALSE)</f>
        <v>Standard</v>
      </c>
      <c r="C952" s="102" t="s">
        <v>624</v>
      </c>
      <c r="D952" s="172" t="s">
        <v>451</v>
      </c>
      <c r="E952" s="148" t="s">
        <v>361</v>
      </c>
      <c r="F952" s="75">
        <f>IFERROR(VLOOKUP(N952,'Order Summary'!$I:$AF,MATCH('Order Import'!D952,'Order Summary'!$I$13:$AF$13,0),FALSE),)</f>
        <v>0</v>
      </c>
      <c r="M952" s="102" t="str">
        <f>VLOOKUP(A952,'Order Summary'!$B:$E,4,FALSE)</f>
        <v>DARK GREY/PURPLE/TEAL</v>
      </c>
      <c r="N952" s="75" t="str">
        <f t="shared" si="27"/>
        <v>000048DARK GREY/PURPLE/TEALV01</v>
      </c>
      <c r="O952" s="75" t="str">
        <f>VLOOKUP(A952,'Order Import'!A:C,3,FALSE)</f>
        <v>DGPLTL</v>
      </c>
    </row>
    <row r="953" spans="1:15">
      <c r="A953" s="171" t="s">
        <v>368</v>
      </c>
      <c r="B953" s="102" t="str">
        <f>VLOOKUP(A953,'Order Summary'!B:G,5,FALSE)</f>
        <v>Standard</v>
      </c>
      <c r="C953" s="102" t="s">
        <v>624</v>
      </c>
      <c r="D953" s="172" t="s">
        <v>452</v>
      </c>
      <c r="E953" s="148" t="s">
        <v>361</v>
      </c>
      <c r="F953" s="75">
        <f>IFERROR(VLOOKUP(N953,'Order Summary'!$I:$AF,MATCH('Order Import'!D953,'Order Summary'!$I$13:$AF$13,0),FALSE),)</f>
        <v>0</v>
      </c>
      <c r="M953" s="102" t="str">
        <f>VLOOKUP(A953,'Order Summary'!$B:$E,4,FALSE)</f>
        <v>DARK GREY/PURPLE/TEAL</v>
      </c>
      <c r="N953" s="75" t="str">
        <f t="shared" si="27"/>
        <v>000048DARK GREY/PURPLE/TEALV01</v>
      </c>
      <c r="O953" s="75" t="str">
        <f>VLOOKUP(A953,'Order Import'!A:C,3,FALSE)</f>
        <v>DGPLTL</v>
      </c>
    </row>
    <row r="954" spans="1:15">
      <c r="A954" s="171" t="s">
        <v>368</v>
      </c>
      <c r="B954" s="102" t="str">
        <f>VLOOKUP(A954,'Order Summary'!B:G,5,FALSE)</f>
        <v>Standard</v>
      </c>
      <c r="C954" s="102" t="s">
        <v>624</v>
      </c>
      <c r="D954" s="172" t="s">
        <v>453</v>
      </c>
      <c r="E954" s="148" t="s">
        <v>361</v>
      </c>
      <c r="F954" s="75">
        <f>IFERROR(VLOOKUP(N954,'Order Summary'!$I:$AF,MATCH('Order Import'!D954,'Order Summary'!$I$13:$AF$13,0),FALSE),)</f>
        <v>0</v>
      </c>
      <c r="M954" s="102" t="str">
        <f>VLOOKUP(A954,'Order Summary'!$B:$E,4,FALSE)</f>
        <v>DARK GREY/PURPLE/TEAL</v>
      </c>
      <c r="N954" s="75" t="str">
        <f t="shared" si="27"/>
        <v>000048DARK GREY/PURPLE/TEALV01</v>
      </c>
      <c r="O954" s="75" t="str">
        <f>VLOOKUP(A954,'Order Import'!A:C,3,FALSE)</f>
        <v>DGPLTL</v>
      </c>
    </row>
    <row r="955" spans="1:15">
      <c r="A955" s="171" t="s">
        <v>368</v>
      </c>
      <c r="B955" s="102" t="str">
        <f>VLOOKUP(A955,'Order Summary'!B:G,5,FALSE)</f>
        <v>Standard</v>
      </c>
      <c r="C955" s="102" t="s">
        <v>479</v>
      </c>
      <c r="D955" s="172" t="s">
        <v>441</v>
      </c>
      <c r="E955" s="148" t="s">
        <v>361</v>
      </c>
      <c r="F955" s="75">
        <f>IFERROR(VLOOKUP(N955,'Order Summary'!$I:$AF,MATCH('Order Import'!D955,'Order Summary'!$I$13:$AF$13,0),FALSE),)</f>
        <v>0</v>
      </c>
      <c r="M955" s="102" t="s">
        <v>420</v>
      </c>
      <c r="N955" s="75" t="str">
        <f t="shared" si="27"/>
        <v>000048BLACK/WHITEV01</v>
      </c>
      <c r="O955" s="102" t="s">
        <v>479</v>
      </c>
    </row>
    <row r="956" spans="1:15">
      <c r="A956" s="171" t="s">
        <v>368</v>
      </c>
      <c r="B956" s="102" t="str">
        <f>VLOOKUP(A956,'Order Summary'!B:G,5,FALSE)</f>
        <v>Standard</v>
      </c>
      <c r="C956" s="102" t="s">
        <v>479</v>
      </c>
      <c r="D956" s="172" t="s">
        <v>442</v>
      </c>
      <c r="E956" s="148" t="s">
        <v>361</v>
      </c>
      <c r="F956" s="75">
        <f>IFERROR(VLOOKUP(N956,'Order Summary'!$I:$AF,MATCH('Order Import'!D956,'Order Summary'!$I$13:$AF$13,0),FALSE),)</f>
        <v>0</v>
      </c>
      <c r="M956" s="102" t="s">
        <v>420</v>
      </c>
      <c r="N956" s="75" t="str">
        <f t="shared" si="27"/>
        <v>000048BLACK/WHITEV01</v>
      </c>
      <c r="O956" s="102" t="s">
        <v>479</v>
      </c>
    </row>
    <row r="957" spans="1:15">
      <c r="A957" s="171" t="s">
        <v>368</v>
      </c>
      <c r="B957" s="102" t="str">
        <f>VLOOKUP(A957,'Order Summary'!B:G,5,FALSE)</f>
        <v>Standard</v>
      </c>
      <c r="C957" s="102" t="s">
        <v>479</v>
      </c>
      <c r="D957" s="172" t="s">
        <v>443</v>
      </c>
      <c r="E957" s="148" t="s">
        <v>361</v>
      </c>
      <c r="F957" s="75">
        <f>IFERROR(VLOOKUP(N957,'Order Summary'!$I:$AF,MATCH('Order Import'!D957,'Order Summary'!$I$13:$AF$13,0),FALSE),)</f>
        <v>0</v>
      </c>
      <c r="M957" s="102" t="s">
        <v>420</v>
      </c>
      <c r="N957" s="75" t="str">
        <f t="shared" si="27"/>
        <v>000048BLACK/WHITEV01</v>
      </c>
      <c r="O957" s="102" t="s">
        <v>479</v>
      </c>
    </row>
    <row r="958" spans="1:15">
      <c r="A958" s="171" t="s">
        <v>368</v>
      </c>
      <c r="B958" s="102" t="str">
        <f>VLOOKUP(A958,'Order Summary'!B:G,5,FALSE)</f>
        <v>Standard</v>
      </c>
      <c r="C958" s="102" t="s">
        <v>479</v>
      </c>
      <c r="D958" s="172" t="s">
        <v>444</v>
      </c>
      <c r="E958" s="148" t="s">
        <v>361</v>
      </c>
      <c r="F958" s="75">
        <f>IFERROR(VLOOKUP(N958,'Order Summary'!$I:$AF,MATCH('Order Import'!D958,'Order Summary'!$I$13:$AF$13,0),FALSE),)</f>
        <v>0</v>
      </c>
      <c r="M958" s="102" t="s">
        <v>420</v>
      </c>
      <c r="N958" s="75" t="str">
        <f t="shared" si="27"/>
        <v>000048BLACK/WHITEV01</v>
      </c>
      <c r="O958" s="102" t="s">
        <v>479</v>
      </c>
    </row>
    <row r="959" spans="1:15">
      <c r="A959" s="171" t="s">
        <v>368</v>
      </c>
      <c r="B959" s="102" t="str">
        <f>VLOOKUP(A959,'Order Summary'!B:G,5,FALSE)</f>
        <v>Standard</v>
      </c>
      <c r="C959" s="102" t="s">
        <v>479</v>
      </c>
      <c r="D959" s="172" t="s">
        <v>445</v>
      </c>
      <c r="E959" s="148" t="s">
        <v>361</v>
      </c>
      <c r="F959" s="75">
        <f>IFERROR(VLOOKUP(N959,'Order Summary'!$I:$AF,MATCH('Order Import'!D959,'Order Summary'!$I$13:$AF$13,0),FALSE),)</f>
        <v>0</v>
      </c>
      <c r="M959" s="102" t="s">
        <v>420</v>
      </c>
      <c r="N959" s="75" t="str">
        <f t="shared" si="27"/>
        <v>000048BLACK/WHITEV01</v>
      </c>
      <c r="O959" s="102" t="s">
        <v>479</v>
      </c>
    </row>
    <row r="960" spans="1:15">
      <c r="A960" s="171" t="s">
        <v>368</v>
      </c>
      <c r="B960" s="102" t="str">
        <f>VLOOKUP(A960,'Order Summary'!B:G,5,FALSE)</f>
        <v>Standard</v>
      </c>
      <c r="C960" s="102" t="s">
        <v>479</v>
      </c>
      <c r="D960" s="172" t="s">
        <v>446</v>
      </c>
      <c r="E960" s="148" t="s">
        <v>361</v>
      </c>
      <c r="F960" s="75">
        <f>IFERROR(VLOOKUP(N960,'Order Summary'!$I:$AF,MATCH('Order Import'!D960,'Order Summary'!$I$13:$AF$13,0),FALSE),)</f>
        <v>0</v>
      </c>
      <c r="M960" s="102" t="s">
        <v>420</v>
      </c>
      <c r="N960" s="75" t="str">
        <f t="shared" si="27"/>
        <v>000048BLACK/WHITEV01</v>
      </c>
      <c r="O960" s="102" t="s">
        <v>479</v>
      </c>
    </row>
    <row r="961" spans="1:15">
      <c r="A961" s="171" t="s">
        <v>368</v>
      </c>
      <c r="B961" s="102" t="str">
        <f>VLOOKUP(A961,'Order Summary'!B:G,5,FALSE)</f>
        <v>Standard</v>
      </c>
      <c r="C961" s="102" t="s">
        <v>479</v>
      </c>
      <c r="D961" s="172" t="s">
        <v>447</v>
      </c>
      <c r="E961" s="148" t="s">
        <v>361</v>
      </c>
      <c r="F961" s="75">
        <f>IFERROR(VLOOKUP(N961,'Order Summary'!$I:$AF,MATCH('Order Import'!D961,'Order Summary'!$I$13:$AF$13,0),FALSE),)</f>
        <v>0</v>
      </c>
      <c r="M961" s="102" t="s">
        <v>420</v>
      </c>
      <c r="N961" s="75" t="str">
        <f t="shared" si="27"/>
        <v>000048BLACK/WHITEV01</v>
      </c>
      <c r="O961" s="102" t="s">
        <v>479</v>
      </c>
    </row>
    <row r="962" spans="1:15">
      <c r="A962" s="171" t="s">
        <v>368</v>
      </c>
      <c r="B962" s="102" t="str">
        <f>VLOOKUP(A962,'Order Summary'!B:G,5,FALSE)</f>
        <v>Standard</v>
      </c>
      <c r="C962" s="102" t="s">
        <v>479</v>
      </c>
      <c r="D962" s="172" t="s">
        <v>448</v>
      </c>
      <c r="E962" s="148" t="s">
        <v>361</v>
      </c>
      <c r="F962" s="75">
        <f>IFERROR(VLOOKUP(N962,'Order Summary'!$I:$AF,MATCH('Order Import'!D962,'Order Summary'!$I$13:$AF$13,0),FALSE),)</f>
        <v>0</v>
      </c>
      <c r="M962" s="102" t="s">
        <v>420</v>
      </c>
      <c r="N962" s="75" t="str">
        <f t="shared" si="27"/>
        <v>000048BLACK/WHITEV01</v>
      </c>
      <c r="O962" s="102" t="s">
        <v>479</v>
      </c>
    </row>
    <row r="963" spans="1:15">
      <c r="A963" s="171" t="s">
        <v>368</v>
      </c>
      <c r="B963" s="102" t="str">
        <f>VLOOKUP(A963,'Order Summary'!B:G,5,FALSE)</f>
        <v>Standard</v>
      </c>
      <c r="C963" s="102" t="s">
        <v>479</v>
      </c>
      <c r="D963" s="172" t="s">
        <v>449</v>
      </c>
      <c r="E963" s="148" t="s">
        <v>361</v>
      </c>
      <c r="F963" s="75">
        <f>IFERROR(VLOOKUP(N963,'Order Summary'!$I:$AF,MATCH('Order Import'!D963,'Order Summary'!$I$13:$AF$13,0),FALSE),)</f>
        <v>0</v>
      </c>
      <c r="M963" s="102" t="s">
        <v>420</v>
      </c>
      <c r="N963" s="75" t="str">
        <f t="shared" si="27"/>
        <v>000048BLACK/WHITEV01</v>
      </c>
      <c r="O963" s="102" t="s">
        <v>479</v>
      </c>
    </row>
    <row r="964" spans="1:15">
      <c r="A964" s="171" t="s">
        <v>368</v>
      </c>
      <c r="B964" s="102" t="str">
        <f>VLOOKUP(A964,'Order Summary'!B:G,5,FALSE)</f>
        <v>Standard</v>
      </c>
      <c r="C964" s="102" t="s">
        <v>479</v>
      </c>
      <c r="D964" s="172" t="s">
        <v>450</v>
      </c>
      <c r="E964" s="148" t="s">
        <v>361</v>
      </c>
      <c r="F964" s="75">
        <f>IFERROR(VLOOKUP(N964,'Order Summary'!$I:$AF,MATCH('Order Import'!D964,'Order Summary'!$I$13:$AF$13,0),FALSE),)</f>
        <v>0</v>
      </c>
      <c r="M964" s="102" t="s">
        <v>420</v>
      </c>
      <c r="N964" s="75" t="str">
        <f t="shared" si="27"/>
        <v>000048BLACK/WHITEV01</v>
      </c>
      <c r="O964" s="102" t="s">
        <v>479</v>
      </c>
    </row>
    <row r="965" spans="1:15">
      <c r="A965" s="171" t="s">
        <v>368</v>
      </c>
      <c r="B965" s="102" t="str">
        <f>VLOOKUP(A965,'Order Summary'!B:G,5,FALSE)</f>
        <v>Standard</v>
      </c>
      <c r="C965" s="102" t="s">
        <v>479</v>
      </c>
      <c r="D965" s="172" t="s">
        <v>451</v>
      </c>
      <c r="E965" s="148" t="s">
        <v>361</v>
      </c>
      <c r="F965" s="75">
        <f>IFERROR(VLOOKUP(N965,'Order Summary'!$I:$AF,MATCH('Order Import'!D965,'Order Summary'!$I$13:$AF$13,0),FALSE),)</f>
        <v>0</v>
      </c>
      <c r="M965" s="102" t="s">
        <v>420</v>
      </c>
      <c r="N965" s="75" t="str">
        <f t="shared" si="27"/>
        <v>000048BLACK/WHITEV01</v>
      </c>
      <c r="O965" s="102" t="s">
        <v>479</v>
      </c>
    </row>
    <row r="966" spans="1:15">
      <c r="A966" s="171" t="s">
        <v>368</v>
      </c>
      <c r="B966" s="102" t="str">
        <f>VLOOKUP(A966,'Order Summary'!B:G,5,FALSE)</f>
        <v>Standard</v>
      </c>
      <c r="C966" s="102" t="s">
        <v>479</v>
      </c>
      <c r="D966" s="172" t="s">
        <v>452</v>
      </c>
      <c r="E966" s="148" t="s">
        <v>361</v>
      </c>
      <c r="F966" s="75">
        <f>IFERROR(VLOOKUP(N966,'Order Summary'!$I:$AF,MATCH('Order Import'!D966,'Order Summary'!$I$13:$AF$13,0),FALSE),)</f>
        <v>0</v>
      </c>
      <c r="M966" s="102" t="s">
        <v>420</v>
      </c>
      <c r="N966" s="75" t="str">
        <f t="shared" si="27"/>
        <v>000048BLACK/WHITEV01</v>
      </c>
      <c r="O966" s="102" t="s">
        <v>479</v>
      </c>
    </row>
    <row r="967" spans="1:15">
      <c r="A967" s="171" t="s">
        <v>368</v>
      </c>
      <c r="B967" s="102" t="str">
        <f>VLOOKUP(A967,'Order Summary'!B:G,5,FALSE)</f>
        <v>Standard</v>
      </c>
      <c r="C967" s="102" t="s">
        <v>479</v>
      </c>
      <c r="D967" s="172" t="s">
        <v>453</v>
      </c>
      <c r="E967" s="148" t="s">
        <v>361</v>
      </c>
      <c r="F967" s="75">
        <f>IFERROR(VLOOKUP(N967,'Order Summary'!$I:$AF,MATCH('Order Import'!D967,'Order Summary'!$I$13:$AF$13,0),FALSE),)</f>
        <v>0</v>
      </c>
      <c r="M967" s="102" t="s">
        <v>420</v>
      </c>
      <c r="N967" s="75" t="str">
        <f t="shared" si="27"/>
        <v>000048BLACK/WHITEV01</v>
      </c>
      <c r="O967" s="102" t="s">
        <v>479</v>
      </c>
    </row>
    <row r="968" spans="1:15">
      <c r="A968" s="171" t="s">
        <v>641</v>
      </c>
      <c r="B968" s="102" t="str">
        <f>VLOOKUP(A968,'Order Summary'!B:G,5,FALSE)</f>
        <v>Precision</v>
      </c>
      <c r="C968" s="102" t="s">
        <v>479</v>
      </c>
      <c r="D968" s="172" t="s">
        <v>441</v>
      </c>
      <c r="E968" s="148" t="s">
        <v>643</v>
      </c>
      <c r="F968" s="75">
        <f>IFERROR(VLOOKUP(N968,'Order Summary'!$I:$AF,MATCH('Order Import'!D968,'Order Summary'!$I$13:$AF$13,0),FALSE),)</f>
        <v>1</v>
      </c>
      <c r="M968" s="102" t="s">
        <v>420</v>
      </c>
      <c r="N968" s="75" t="str">
        <f t="shared" ref="N968:N980" si="28">CONCATENATE(A968,M968,E968)</f>
        <v>000021BLACK/WHITEV03</v>
      </c>
      <c r="O968" s="102" t="s">
        <v>479</v>
      </c>
    </row>
    <row r="969" spans="1:15">
      <c r="A969" s="171" t="s">
        <v>641</v>
      </c>
      <c r="B969" s="102" t="str">
        <f>VLOOKUP(A969,'Order Summary'!B:G,5,FALSE)</f>
        <v>Precision</v>
      </c>
      <c r="C969" s="102" t="s">
        <v>479</v>
      </c>
      <c r="D969" s="172" t="s">
        <v>442</v>
      </c>
      <c r="E969" s="148" t="s">
        <v>643</v>
      </c>
      <c r="F969" s="75">
        <f>IFERROR(VLOOKUP(N969,'Order Summary'!$I:$AF,MATCH('Order Import'!D969,'Order Summary'!$I$13:$AF$13,0),FALSE),)</f>
        <v>2</v>
      </c>
      <c r="M969" s="102" t="s">
        <v>420</v>
      </c>
      <c r="N969" s="75" t="str">
        <f t="shared" si="28"/>
        <v>000021BLACK/WHITEV03</v>
      </c>
      <c r="O969" s="102" t="s">
        <v>479</v>
      </c>
    </row>
    <row r="970" spans="1:15">
      <c r="A970" s="171" t="s">
        <v>641</v>
      </c>
      <c r="B970" s="102" t="str">
        <f>VLOOKUP(A970,'Order Summary'!B:G,5,FALSE)</f>
        <v>Precision</v>
      </c>
      <c r="C970" s="102" t="s">
        <v>479</v>
      </c>
      <c r="D970" s="172" t="s">
        <v>443</v>
      </c>
      <c r="E970" s="148" t="s">
        <v>643</v>
      </c>
      <c r="F970" s="75">
        <f>IFERROR(VLOOKUP(N970,'Order Summary'!$I:$AF,MATCH('Order Import'!D970,'Order Summary'!$I$13:$AF$13,0),FALSE),)</f>
        <v>4</v>
      </c>
      <c r="M970" s="102" t="s">
        <v>420</v>
      </c>
      <c r="N970" s="75" t="str">
        <f t="shared" si="28"/>
        <v>000021BLACK/WHITEV03</v>
      </c>
      <c r="O970" s="102" t="s">
        <v>479</v>
      </c>
    </row>
    <row r="971" spans="1:15">
      <c r="A971" s="171" t="s">
        <v>641</v>
      </c>
      <c r="B971" s="102" t="str">
        <f>VLOOKUP(A971,'Order Summary'!B:G,5,FALSE)</f>
        <v>Precision</v>
      </c>
      <c r="C971" s="102" t="s">
        <v>479</v>
      </c>
      <c r="D971" s="172" t="s">
        <v>444</v>
      </c>
      <c r="E971" s="148" t="s">
        <v>643</v>
      </c>
      <c r="F971" s="75">
        <f>IFERROR(VLOOKUP(N971,'Order Summary'!$I:$AF,MATCH('Order Import'!D971,'Order Summary'!$I$13:$AF$13,0),FALSE),)</f>
        <v>4</v>
      </c>
      <c r="M971" s="102" t="s">
        <v>420</v>
      </c>
      <c r="N971" s="75" t="str">
        <f t="shared" si="28"/>
        <v>000021BLACK/WHITEV03</v>
      </c>
      <c r="O971" s="102" t="s">
        <v>479</v>
      </c>
    </row>
    <row r="972" spans="1:15">
      <c r="A972" s="171" t="s">
        <v>641</v>
      </c>
      <c r="B972" s="102" t="str">
        <f>VLOOKUP(A972,'Order Summary'!B:G,5,FALSE)</f>
        <v>Precision</v>
      </c>
      <c r="C972" s="102" t="s">
        <v>479</v>
      </c>
      <c r="D972" s="172" t="s">
        <v>445</v>
      </c>
      <c r="E972" s="148" t="s">
        <v>643</v>
      </c>
      <c r="F972" s="75">
        <f>IFERROR(VLOOKUP(N972,'Order Summary'!$I:$AF,MATCH('Order Import'!D972,'Order Summary'!$I$13:$AF$13,0),FALSE),)</f>
        <v>4</v>
      </c>
      <c r="M972" s="102" t="s">
        <v>420</v>
      </c>
      <c r="N972" s="75" t="str">
        <f t="shared" si="28"/>
        <v>000021BLACK/WHITEV03</v>
      </c>
      <c r="O972" s="102" t="s">
        <v>479</v>
      </c>
    </row>
    <row r="973" spans="1:15">
      <c r="A973" s="171" t="s">
        <v>641</v>
      </c>
      <c r="B973" s="102" t="str">
        <f>VLOOKUP(A973,'Order Summary'!B:G,5,FALSE)</f>
        <v>Precision</v>
      </c>
      <c r="C973" s="102" t="s">
        <v>479</v>
      </c>
      <c r="D973" s="172" t="s">
        <v>446</v>
      </c>
      <c r="E973" s="148" t="s">
        <v>643</v>
      </c>
      <c r="F973" s="75">
        <f>IFERROR(VLOOKUP(N973,'Order Summary'!$I:$AF,MATCH('Order Import'!D973,'Order Summary'!$I$13:$AF$13,0),FALSE),)</f>
        <v>8</v>
      </c>
      <c r="M973" s="102" t="s">
        <v>420</v>
      </c>
      <c r="N973" s="75" t="str">
        <f t="shared" si="28"/>
        <v>000021BLACK/WHITEV03</v>
      </c>
      <c r="O973" s="102" t="s">
        <v>479</v>
      </c>
    </row>
    <row r="974" spans="1:15">
      <c r="A974" s="171" t="s">
        <v>641</v>
      </c>
      <c r="B974" s="102" t="str">
        <f>VLOOKUP(A974,'Order Summary'!B:G,5,FALSE)</f>
        <v>Precision</v>
      </c>
      <c r="C974" s="102" t="s">
        <v>479</v>
      </c>
      <c r="D974" s="172" t="s">
        <v>447</v>
      </c>
      <c r="E974" s="148" t="s">
        <v>643</v>
      </c>
      <c r="F974" s="75">
        <f>IFERROR(VLOOKUP(N974,'Order Summary'!$I:$AF,MATCH('Order Import'!D974,'Order Summary'!$I$13:$AF$13,0),FALSE),)</f>
        <v>8</v>
      </c>
      <c r="M974" s="102" t="s">
        <v>420</v>
      </c>
      <c r="N974" s="75" t="str">
        <f t="shared" si="28"/>
        <v>000021BLACK/WHITEV03</v>
      </c>
      <c r="O974" s="102" t="s">
        <v>479</v>
      </c>
    </row>
    <row r="975" spans="1:15">
      <c r="A975" s="171" t="s">
        <v>641</v>
      </c>
      <c r="B975" s="102" t="str">
        <f>VLOOKUP(A975,'Order Summary'!B:G,5,FALSE)</f>
        <v>Precision</v>
      </c>
      <c r="C975" s="102" t="s">
        <v>479</v>
      </c>
      <c r="D975" s="172" t="s">
        <v>448</v>
      </c>
      <c r="E975" s="148" t="s">
        <v>643</v>
      </c>
      <c r="F975" s="75">
        <f>IFERROR(VLOOKUP(N975,'Order Summary'!$I:$AF,MATCH('Order Import'!D975,'Order Summary'!$I$13:$AF$13,0),FALSE),)</f>
        <v>8</v>
      </c>
      <c r="M975" s="102" t="s">
        <v>420</v>
      </c>
      <c r="N975" s="75" t="str">
        <f t="shared" si="28"/>
        <v>000021BLACK/WHITEV03</v>
      </c>
      <c r="O975" s="102" t="s">
        <v>479</v>
      </c>
    </row>
    <row r="976" spans="1:15">
      <c r="A976" s="171" t="s">
        <v>641</v>
      </c>
      <c r="B976" s="102" t="str">
        <f>VLOOKUP(A976,'Order Summary'!B:G,5,FALSE)</f>
        <v>Precision</v>
      </c>
      <c r="C976" s="102" t="s">
        <v>479</v>
      </c>
      <c r="D976" s="172" t="s">
        <v>449</v>
      </c>
      <c r="E976" s="148" t="s">
        <v>643</v>
      </c>
      <c r="F976" s="75">
        <f>IFERROR(VLOOKUP(N976,'Order Summary'!$I:$AF,MATCH('Order Import'!D976,'Order Summary'!$I$13:$AF$13,0),FALSE),)</f>
        <v>4</v>
      </c>
      <c r="M976" s="102" t="s">
        <v>420</v>
      </c>
      <c r="N976" s="75" t="str">
        <f t="shared" si="28"/>
        <v>000021BLACK/WHITEV03</v>
      </c>
      <c r="O976" s="102" t="s">
        <v>479</v>
      </c>
    </row>
    <row r="977" spans="1:15">
      <c r="A977" s="171" t="s">
        <v>641</v>
      </c>
      <c r="B977" s="102" t="str">
        <f>VLOOKUP(A977,'Order Summary'!B:G,5,FALSE)</f>
        <v>Precision</v>
      </c>
      <c r="C977" s="102" t="s">
        <v>479</v>
      </c>
      <c r="D977" s="172" t="s">
        <v>450</v>
      </c>
      <c r="E977" s="148" t="s">
        <v>643</v>
      </c>
      <c r="F977" s="75">
        <f>IFERROR(VLOOKUP(N977,'Order Summary'!$I:$AF,MATCH('Order Import'!D977,'Order Summary'!$I$13:$AF$13,0),FALSE),)</f>
        <v>4</v>
      </c>
      <c r="M977" s="102" t="s">
        <v>420</v>
      </c>
      <c r="N977" s="75" t="str">
        <f t="shared" si="28"/>
        <v>000021BLACK/WHITEV03</v>
      </c>
      <c r="O977" s="102" t="s">
        <v>479</v>
      </c>
    </row>
    <row r="978" spans="1:15">
      <c r="A978" s="171" t="s">
        <v>641</v>
      </c>
      <c r="B978" s="102" t="str">
        <f>VLOOKUP(A978,'Order Summary'!B:G,5,FALSE)</f>
        <v>Precision</v>
      </c>
      <c r="C978" s="102" t="s">
        <v>479</v>
      </c>
      <c r="D978" s="172" t="s">
        <v>451</v>
      </c>
      <c r="E978" s="148" t="s">
        <v>643</v>
      </c>
      <c r="F978" s="75">
        <f>IFERROR(VLOOKUP(N978,'Order Summary'!$I:$AF,MATCH('Order Import'!D978,'Order Summary'!$I$13:$AF$13,0),FALSE),)</f>
        <v>6</v>
      </c>
      <c r="M978" s="102" t="s">
        <v>420</v>
      </c>
      <c r="N978" s="75" t="str">
        <f t="shared" si="28"/>
        <v>000021BLACK/WHITEV03</v>
      </c>
      <c r="O978" s="102" t="s">
        <v>479</v>
      </c>
    </row>
    <row r="979" spans="1:15">
      <c r="A979" s="171" t="s">
        <v>641</v>
      </c>
      <c r="B979" s="102" t="str">
        <f>VLOOKUP(A979,'Order Summary'!B:G,5,FALSE)</f>
        <v>Precision</v>
      </c>
      <c r="C979" s="102" t="s">
        <v>479</v>
      </c>
      <c r="D979" s="172" t="s">
        <v>452</v>
      </c>
      <c r="E979" s="148" t="s">
        <v>643</v>
      </c>
      <c r="F979" s="75">
        <f>IFERROR(VLOOKUP(N979,'Order Summary'!$I:$AF,MATCH('Order Import'!D979,'Order Summary'!$I$13:$AF$13,0),FALSE),)</f>
        <v>6</v>
      </c>
      <c r="M979" s="102" t="s">
        <v>420</v>
      </c>
      <c r="N979" s="75" t="str">
        <f t="shared" si="28"/>
        <v>000021BLACK/WHITEV03</v>
      </c>
      <c r="O979" s="102" t="s">
        <v>479</v>
      </c>
    </row>
    <row r="980" spans="1:15">
      <c r="A980" s="171" t="s">
        <v>641</v>
      </c>
      <c r="B980" s="102" t="str">
        <f>VLOOKUP(A980,'Order Summary'!B:G,5,FALSE)</f>
        <v>Precision</v>
      </c>
      <c r="C980" s="102" t="s">
        <v>479</v>
      </c>
      <c r="D980" s="172" t="s">
        <v>453</v>
      </c>
      <c r="E980" s="148" t="s">
        <v>643</v>
      </c>
      <c r="F980" s="75">
        <f>IFERROR(VLOOKUP(N980,'Order Summary'!$I:$AF,MATCH('Order Import'!D980,'Order Summary'!$I$13:$AF$13,0),FALSE),)</f>
        <v>6</v>
      </c>
      <c r="M980" s="102" t="s">
        <v>420</v>
      </c>
      <c r="N980" s="75" t="str">
        <f t="shared" si="28"/>
        <v>000021BLACK/WHITEV03</v>
      </c>
      <c r="O980" s="102" t="s">
        <v>479</v>
      </c>
    </row>
    <row r="981" spans="1:15">
      <c r="A981" s="171" t="s">
        <v>641</v>
      </c>
      <c r="B981" s="102" t="str">
        <f>VLOOKUP(A981,'Order Summary'!B:G,5,FALSE)</f>
        <v>Precision</v>
      </c>
      <c r="C981" s="102" t="s">
        <v>479</v>
      </c>
      <c r="D981" s="172" t="s">
        <v>454</v>
      </c>
      <c r="E981" s="148" t="s">
        <v>643</v>
      </c>
      <c r="F981" s="75">
        <f>IFERROR(VLOOKUP(N981,'Order Summary'!$I:$AF,MATCH('Order Import'!D981,'Order Summary'!$I$13:$AF$13,0),FALSE),)</f>
        <v>6</v>
      </c>
      <c r="M981" s="102" t="s">
        <v>420</v>
      </c>
      <c r="N981" s="75" t="str">
        <f t="shared" ref="N981:N987" si="29">CONCATENATE(A981,M981,E981)</f>
        <v>000021BLACK/WHITEV03</v>
      </c>
      <c r="O981" s="102" t="s">
        <v>479</v>
      </c>
    </row>
    <row r="982" spans="1:15">
      <c r="A982" s="171" t="s">
        <v>641</v>
      </c>
      <c r="B982" s="102" t="str">
        <f>VLOOKUP(A982,'Order Summary'!B:G,5,FALSE)</f>
        <v>Precision</v>
      </c>
      <c r="C982" s="102" t="s">
        <v>479</v>
      </c>
      <c r="D982" s="172" t="s">
        <v>455</v>
      </c>
      <c r="E982" s="148" t="s">
        <v>643</v>
      </c>
      <c r="F982" s="75">
        <f>IFERROR(VLOOKUP(N982,'Order Summary'!$I:$AF,MATCH('Order Import'!D982,'Order Summary'!$I$13:$AF$13,0),FALSE),)</f>
        <v>8</v>
      </c>
      <c r="M982" s="102" t="s">
        <v>420</v>
      </c>
      <c r="N982" s="75" t="str">
        <f t="shared" si="29"/>
        <v>000021BLACK/WHITEV03</v>
      </c>
      <c r="O982" s="102" t="s">
        <v>479</v>
      </c>
    </row>
    <row r="983" spans="1:15">
      <c r="A983" s="171" t="s">
        <v>641</v>
      </c>
      <c r="B983" s="102" t="str">
        <f>VLOOKUP(A983,'Order Summary'!B:G,5,FALSE)</f>
        <v>Precision</v>
      </c>
      <c r="C983" s="102" t="s">
        <v>479</v>
      </c>
      <c r="D983" s="172" t="s">
        <v>456</v>
      </c>
      <c r="E983" s="148" t="s">
        <v>643</v>
      </c>
      <c r="F983" s="75">
        <f>IFERROR(VLOOKUP(N983,'Order Summary'!$I:$AF,MATCH('Order Import'!D983,'Order Summary'!$I$13:$AF$13,0),FALSE),)</f>
        <v>6</v>
      </c>
      <c r="M983" s="102" t="s">
        <v>420</v>
      </c>
      <c r="N983" s="75" t="str">
        <f t="shared" si="29"/>
        <v>000021BLACK/WHITEV03</v>
      </c>
      <c r="O983" s="102" t="s">
        <v>479</v>
      </c>
    </row>
    <row r="984" spans="1:15">
      <c r="A984" s="171" t="s">
        <v>641</v>
      </c>
      <c r="B984" s="102" t="str">
        <f>VLOOKUP(A984,'Order Summary'!B:G,5,FALSE)</f>
        <v>Precision</v>
      </c>
      <c r="C984" s="102" t="s">
        <v>479</v>
      </c>
      <c r="D984" s="172" t="s">
        <v>457</v>
      </c>
      <c r="E984" s="148" t="s">
        <v>643</v>
      </c>
      <c r="F984" s="75">
        <f>IFERROR(VLOOKUP(N984,'Order Summary'!$I:$AF,MATCH('Order Import'!D984,'Order Summary'!$I$13:$AF$13,0),FALSE),)</f>
        <v>4</v>
      </c>
      <c r="M984" s="102" t="s">
        <v>420</v>
      </c>
      <c r="N984" s="75" t="str">
        <f t="shared" si="29"/>
        <v>000021BLACK/WHITEV03</v>
      </c>
      <c r="O984" s="102" t="s">
        <v>479</v>
      </c>
    </row>
    <row r="985" spans="1:15">
      <c r="A985" s="171" t="s">
        <v>641</v>
      </c>
      <c r="B985" s="102" t="str">
        <f>VLOOKUP(A985,'Order Summary'!B:G,5,FALSE)</f>
        <v>Precision</v>
      </c>
      <c r="C985" s="102" t="s">
        <v>479</v>
      </c>
      <c r="D985" s="172" t="s">
        <v>458</v>
      </c>
      <c r="E985" s="148" t="s">
        <v>643</v>
      </c>
      <c r="F985" s="75">
        <f>IFERROR(VLOOKUP(N985,'Order Summary'!$I:$AF,MATCH('Order Import'!D985,'Order Summary'!$I$13:$AF$13,0),FALSE),)</f>
        <v>2</v>
      </c>
      <c r="M985" s="102" t="s">
        <v>420</v>
      </c>
      <c r="N985" s="75" t="str">
        <f t="shared" si="29"/>
        <v>000021BLACK/WHITEV03</v>
      </c>
      <c r="O985" s="102" t="s">
        <v>479</v>
      </c>
    </row>
    <row r="986" spans="1:15">
      <c r="A986" s="171" t="s">
        <v>641</v>
      </c>
      <c r="B986" s="102" t="str">
        <f>VLOOKUP(A986,'Order Summary'!B:G,5,FALSE)</f>
        <v>Precision</v>
      </c>
      <c r="C986" s="102" t="s">
        <v>479</v>
      </c>
      <c r="D986" s="172" t="s">
        <v>459</v>
      </c>
      <c r="E986" s="148" t="s">
        <v>643</v>
      </c>
      <c r="F986" s="75">
        <f>IFERROR(VLOOKUP(N986,'Order Summary'!$I:$AF,MATCH('Order Import'!D986,'Order Summary'!$I$13:$AF$13,0),FALSE),)</f>
        <v>2</v>
      </c>
      <c r="M986" s="102" t="s">
        <v>420</v>
      </c>
      <c r="N986" s="75" t="str">
        <f t="shared" si="29"/>
        <v>000021BLACK/WHITEV03</v>
      </c>
      <c r="O986" s="102" t="s">
        <v>479</v>
      </c>
    </row>
    <row r="987" spans="1:15">
      <c r="A987" s="171" t="s">
        <v>641</v>
      </c>
      <c r="B987" s="102" t="str">
        <f>VLOOKUP(A987,'Order Summary'!B:G,5,FALSE)</f>
        <v>Precision</v>
      </c>
      <c r="C987" s="102" t="s">
        <v>479</v>
      </c>
      <c r="D987" s="172" t="s">
        <v>460</v>
      </c>
      <c r="E987" s="148" t="s">
        <v>643</v>
      </c>
      <c r="F987" s="75">
        <f>IFERROR(VLOOKUP(N987,'Order Summary'!$I:$AF,MATCH('Order Import'!D987,'Order Summary'!$I$13:$AF$13,0),FALSE),)</f>
        <v>0</v>
      </c>
      <c r="M987" s="102" t="s">
        <v>420</v>
      </c>
      <c r="N987" s="75" t="str">
        <f t="shared" si="29"/>
        <v>000021BLACK/WHITEV03</v>
      </c>
      <c r="O987" s="102" t="s">
        <v>479</v>
      </c>
    </row>
    <row r="988" spans="1:15">
      <c r="A988" s="171" t="s">
        <v>571</v>
      </c>
      <c r="B988" s="102" t="str">
        <f>VLOOKUP(A988,'Order Summary'!B:G,5,FALSE)</f>
        <v>Standard</v>
      </c>
      <c r="C988" s="102" t="s">
        <v>625</v>
      </c>
      <c r="D988" s="172" t="s">
        <v>447</v>
      </c>
      <c r="E988" s="148" t="s">
        <v>361</v>
      </c>
      <c r="F988" s="75">
        <f>IFERROR(VLOOKUP(N988,'Order Summary'!$I:$AF,MATCH('Order Import'!D988,'Order Summary'!$I$13:$AF$13,0),FALSE),)</f>
        <v>0</v>
      </c>
      <c r="M988" s="102" t="str">
        <f>VLOOKUP(A988,'Order Summary'!$B:$E,4,FALSE)</f>
        <v>DARK GREEN/BLACK/RED</v>
      </c>
      <c r="N988" s="75" t="str">
        <f t="shared" ref="N988:N1017" si="30">CONCATENATE(A988,M988,E988)</f>
        <v>000599DARK GREEN/BLACK/REDV01</v>
      </c>
      <c r="O988" s="75" t="str">
        <f>VLOOKUP(A988,'Order Import'!A:C,3,FALSE)</f>
        <v>DNBKRD</v>
      </c>
    </row>
    <row r="989" spans="1:15">
      <c r="A989" s="171" t="s">
        <v>571</v>
      </c>
      <c r="B989" s="102" t="str">
        <f>VLOOKUP(A989,'Order Summary'!B:G,5,FALSE)</f>
        <v>Standard</v>
      </c>
      <c r="C989" s="102" t="s">
        <v>625</v>
      </c>
      <c r="D989" s="172" t="s">
        <v>448</v>
      </c>
      <c r="E989" s="148" t="s">
        <v>361</v>
      </c>
      <c r="F989" s="75">
        <f>IFERROR(VLOOKUP(N989,'Order Summary'!$I:$AF,MATCH('Order Import'!D989,'Order Summary'!$I$13:$AF$13,0),FALSE),)</f>
        <v>0</v>
      </c>
      <c r="M989" s="102" t="str">
        <f>VLOOKUP(A989,'Order Summary'!$B:$E,4,FALSE)</f>
        <v>DARK GREEN/BLACK/RED</v>
      </c>
      <c r="N989" s="75" t="str">
        <f t="shared" si="30"/>
        <v>000599DARK GREEN/BLACK/REDV01</v>
      </c>
      <c r="O989" s="75" t="str">
        <f>VLOOKUP(A989,'Order Import'!A:C,3,FALSE)</f>
        <v>DNBKRD</v>
      </c>
    </row>
    <row r="990" spans="1:15">
      <c r="A990" s="171" t="s">
        <v>571</v>
      </c>
      <c r="B990" s="102" t="str">
        <f>VLOOKUP(A990,'Order Summary'!B:G,5,FALSE)</f>
        <v>Standard</v>
      </c>
      <c r="C990" s="102" t="s">
        <v>625</v>
      </c>
      <c r="D990" s="172" t="s">
        <v>449</v>
      </c>
      <c r="E990" s="148" t="s">
        <v>361</v>
      </c>
      <c r="F990" s="75">
        <f>IFERROR(VLOOKUP(N990,'Order Summary'!$I:$AF,MATCH('Order Import'!D990,'Order Summary'!$I$13:$AF$13,0),FALSE),)</f>
        <v>0</v>
      </c>
      <c r="M990" s="102" t="str">
        <f>VLOOKUP(A990,'Order Summary'!$B:$E,4,FALSE)</f>
        <v>DARK GREEN/BLACK/RED</v>
      </c>
      <c r="N990" s="75" t="str">
        <f t="shared" si="30"/>
        <v>000599DARK GREEN/BLACK/REDV01</v>
      </c>
      <c r="O990" s="75" t="str">
        <f>VLOOKUP(A990,'Order Import'!A:C,3,FALSE)</f>
        <v>DNBKRD</v>
      </c>
    </row>
    <row r="991" spans="1:15">
      <c r="A991" s="171" t="s">
        <v>571</v>
      </c>
      <c r="B991" s="102" t="str">
        <f>VLOOKUP(A991,'Order Summary'!B:G,5,FALSE)</f>
        <v>Standard</v>
      </c>
      <c r="C991" s="102" t="s">
        <v>625</v>
      </c>
      <c r="D991" s="172" t="s">
        <v>450</v>
      </c>
      <c r="E991" s="148" t="s">
        <v>361</v>
      </c>
      <c r="F991" s="75">
        <f>IFERROR(VLOOKUP(N991,'Order Summary'!$I:$AF,MATCH('Order Import'!D991,'Order Summary'!$I$13:$AF$13,0),FALSE),)</f>
        <v>0</v>
      </c>
      <c r="M991" s="102" t="str">
        <f>VLOOKUP(A991,'Order Summary'!$B:$E,4,FALSE)</f>
        <v>DARK GREEN/BLACK/RED</v>
      </c>
      <c r="N991" s="75" t="str">
        <f t="shared" si="30"/>
        <v>000599DARK GREEN/BLACK/REDV01</v>
      </c>
      <c r="O991" s="75" t="str">
        <f>VLOOKUP(A991,'Order Import'!A:C,3,FALSE)</f>
        <v>DNBKRD</v>
      </c>
    </row>
    <row r="992" spans="1:15">
      <c r="A992" s="171" t="s">
        <v>571</v>
      </c>
      <c r="B992" s="102" t="str">
        <f>VLOOKUP(A992,'Order Summary'!B:G,5,FALSE)</f>
        <v>Standard</v>
      </c>
      <c r="C992" s="102" t="s">
        <v>625</v>
      </c>
      <c r="D992" s="172" t="s">
        <v>451</v>
      </c>
      <c r="E992" s="148" t="s">
        <v>361</v>
      </c>
      <c r="F992" s="75">
        <f>IFERROR(VLOOKUP(N992,'Order Summary'!$I:$AF,MATCH('Order Import'!D992,'Order Summary'!$I$13:$AF$13,0),FALSE),)</f>
        <v>0</v>
      </c>
      <c r="M992" s="102" t="str">
        <f>VLOOKUP(A992,'Order Summary'!$B:$E,4,FALSE)</f>
        <v>DARK GREEN/BLACK/RED</v>
      </c>
      <c r="N992" s="75" t="str">
        <f t="shared" si="30"/>
        <v>000599DARK GREEN/BLACK/REDV01</v>
      </c>
      <c r="O992" s="75" t="str">
        <f>VLOOKUP(A992,'Order Import'!A:C,3,FALSE)</f>
        <v>DNBKRD</v>
      </c>
    </row>
    <row r="993" spans="1:15">
      <c r="A993" s="171" t="s">
        <v>571</v>
      </c>
      <c r="B993" s="102" t="str">
        <f>VLOOKUP(A993,'Order Summary'!B:G,5,FALSE)</f>
        <v>Standard</v>
      </c>
      <c r="C993" s="102" t="s">
        <v>625</v>
      </c>
      <c r="D993" s="172" t="s">
        <v>452</v>
      </c>
      <c r="E993" s="148" t="s">
        <v>361</v>
      </c>
      <c r="F993" s="75">
        <f>IFERROR(VLOOKUP(N993,'Order Summary'!$I:$AF,MATCH('Order Import'!D993,'Order Summary'!$I$13:$AF$13,0),FALSE),)</f>
        <v>0</v>
      </c>
      <c r="M993" s="102" t="str">
        <f>VLOOKUP(A993,'Order Summary'!$B:$E,4,FALSE)</f>
        <v>DARK GREEN/BLACK/RED</v>
      </c>
      <c r="N993" s="75" t="str">
        <f t="shared" si="30"/>
        <v>000599DARK GREEN/BLACK/REDV01</v>
      </c>
      <c r="O993" s="75" t="str">
        <f>VLOOKUP(A993,'Order Import'!A:C,3,FALSE)</f>
        <v>DNBKRD</v>
      </c>
    </row>
    <row r="994" spans="1:15">
      <c r="A994" s="171" t="s">
        <v>571</v>
      </c>
      <c r="B994" s="102" t="str">
        <f>VLOOKUP(A994,'Order Summary'!B:G,5,FALSE)</f>
        <v>Standard</v>
      </c>
      <c r="C994" s="102" t="s">
        <v>625</v>
      </c>
      <c r="D994" s="172" t="s">
        <v>453</v>
      </c>
      <c r="E994" s="148" t="s">
        <v>361</v>
      </c>
      <c r="F994" s="75">
        <f>IFERROR(VLOOKUP(N994,'Order Summary'!$I:$AF,MATCH('Order Import'!D994,'Order Summary'!$I$13:$AF$13,0),FALSE),)</f>
        <v>0</v>
      </c>
      <c r="M994" s="102" t="str">
        <f>VLOOKUP(A994,'Order Summary'!$B:$E,4,FALSE)</f>
        <v>DARK GREEN/BLACK/RED</v>
      </c>
      <c r="N994" s="75" t="str">
        <f t="shared" si="30"/>
        <v>000599DARK GREEN/BLACK/REDV01</v>
      </c>
      <c r="O994" s="75" t="str">
        <f>VLOOKUP(A994,'Order Import'!A:C,3,FALSE)</f>
        <v>DNBKRD</v>
      </c>
    </row>
    <row r="995" spans="1:15">
      <c r="A995" s="171" t="s">
        <v>571</v>
      </c>
      <c r="B995" s="102" t="str">
        <f>VLOOKUP(A995,'Order Summary'!B:G,5,FALSE)</f>
        <v>Standard</v>
      </c>
      <c r="C995" s="102" t="s">
        <v>625</v>
      </c>
      <c r="D995" s="172" t="s">
        <v>454</v>
      </c>
      <c r="E995" s="148" t="s">
        <v>361</v>
      </c>
      <c r="F995" s="75">
        <f>IFERROR(VLOOKUP(N995,'Order Summary'!$I:$AF,MATCH('Order Import'!D995,'Order Summary'!$I$13:$AF$13,0),FALSE),)</f>
        <v>0</v>
      </c>
      <c r="M995" s="102" t="str">
        <f>VLOOKUP(A995,'Order Summary'!$B:$E,4,FALSE)</f>
        <v>DARK GREEN/BLACK/RED</v>
      </c>
      <c r="N995" s="75" t="str">
        <f t="shared" si="30"/>
        <v>000599DARK GREEN/BLACK/REDV01</v>
      </c>
      <c r="O995" s="75" t="str">
        <f>VLOOKUP(A995,'Order Import'!A:C,3,FALSE)</f>
        <v>DNBKRD</v>
      </c>
    </row>
    <row r="996" spans="1:15">
      <c r="A996" s="171" t="s">
        <v>571</v>
      </c>
      <c r="B996" s="102" t="str">
        <f>VLOOKUP(A996,'Order Summary'!B:G,5,FALSE)</f>
        <v>Standard</v>
      </c>
      <c r="C996" s="102" t="s">
        <v>625</v>
      </c>
      <c r="D996" s="172" t="s">
        <v>455</v>
      </c>
      <c r="E996" s="148" t="s">
        <v>361</v>
      </c>
      <c r="F996" s="75">
        <f>IFERROR(VLOOKUP(N996,'Order Summary'!$I:$AF,MATCH('Order Import'!D996,'Order Summary'!$I$13:$AF$13,0),FALSE),)</f>
        <v>0</v>
      </c>
      <c r="M996" s="102" t="str">
        <f>VLOOKUP(A996,'Order Summary'!$B:$E,4,FALSE)</f>
        <v>DARK GREEN/BLACK/RED</v>
      </c>
      <c r="N996" s="75" t="str">
        <f t="shared" si="30"/>
        <v>000599DARK GREEN/BLACK/REDV01</v>
      </c>
      <c r="O996" s="75" t="str">
        <f>VLOOKUP(A996,'Order Import'!A:C,3,FALSE)</f>
        <v>DNBKRD</v>
      </c>
    </row>
    <row r="997" spans="1:15">
      <c r="A997" s="171" t="s">
        <v>571</v>
      </c>
      <c r="B997" s="102" t="str">
        <f>VLOOKUP(A997,'Order Summary'!B:G,5,FALSE)</f>
        <v>Standard</v>
      </c>
      <c r="C997" s="102" t="s">
        <v>625</v>
      </c>
      <c r="D997" s="172" t="s">
        <v>456</v>
      </c>
      <c r="E997" s="148" t="s">
        <v>361</v>
      </c>
      <c r="F997" s="75">
        <f>IFERROR(VLOOKUP(N997,'Order Summary'!$I:$AF,MATCH('Order Import'!D997,'Order Summary'!$I$13:$AF$13,0),FALSE),)</f>
        <v>0</v>
      </c>
      <c r="M997" s="102" t="str">
        <f>VLOOKUP(A997,'Order Summary'!$B:$E,4,FALSE)</f>
        <v>DARK GREEN/BLACK/RED</v>
      </c>
      <c r="N997" s="75" t="str">
        <f t="shared" si="30"/>
        <v>000599DARK GREEN/BLACK/REDV01</v>
      </c>
      <c r="O997" s="75" t="str">
        <f>VLOOKUP(A997,'Order Import'!A:C,3,FALSE)</f>
        <v>DNBKRD</v>
      </c>
    </row>
    <row r="998" spans="1:15">
      <c r="A998" s="171" t="s">
        <v>571</v>
      </c>
      <c r="B998" s="102" t="str">
        <f>VLOOKUP(A998,'Order Summary'!B:G,5,FALSE)</f>
        <v>Standard</v>
      </c>
      <c r="C998" s="102" t="s">
        <v>625</v>
      </c>
      <c r="D998" s="172" t="s">
        <v>457</v>
      </c>
      <c r="E998" s="148" t="s">
        <v>361</v>
      </c>
      <c r="F998" s="75">
        <f>IFERROR(VLOOKUP(N998,'Order Summary'!$I:$AF,MATCH('Order Import'!D998,'Order Summary'!$I$13:$AF$13,0),FALSE),)</f>
        <v>0</v>
      </c>
      <c r="M998" s="102" t="str">
        <f>VLOOKUP(A998,'Order Summary'!$B:$E,4,FALSE)</f>
        <v>DARK GREEN/BLACK/RED</v>
      </c>
      <c r="N998" s="75" t="str">
        <f t="shared" si="30"/>
        <v>000599DARK GREEN/BLACK/REDV01</v>
      </c>
      <c r="O998" s="75" t="str">
        <f>VLOOKUP(A998,'Order Import'!A:C,3,FALSE)</f>
        <v>DNBKRD</v>
      </c>
    </row>
    <row r="999" spans="1:15">
      <c r="A999" s="171" t="s">
        <v>571</v>
      </c>
      <c r="B999" s="102" t="str">
        <f>VLOOKUP(A999,'Order Summary'!B:G,5,FALSE)</f>
        <v>Standard</v>
      </c>
      <c r="C999" s="102" t="s">
        <v>625</v>
      </c>
      <c r="D999" s="172" t="s">
        <v>458</v>
      </c>
      <c r="E999" s="148" t="s">
        <v>361</v>
      </c>
      <c r="F999" s="75">
        <f>IFERROR(VLOOKUP(N999,'Order Summary'!$I:$AF,MATCH('Order Import'!D999,'Order Summary'!$I$13:$AF$13,0),FALSE),)</f>
        <v>0</v>
      </c>
      <c r="M999" s="102" t="str">
        <f>VLOOKUP(A999,'Order Summary'!$B:$E,4,FALSE)</f>
        <v>DARK GREEN/BLACK/RED</v>
      </c>
      <c r="N999" s="75" t="str">
        <f t="shared" si="30"/>
        <v>000599DARK GREEN/BLACK/REDV01</v>
      </c>
      <c r="O999" s="75" t="str">
        <f>VLOOKUP(A999,'Order Import'!A:C,3,FALSE)</f>
        <v>DNBKRD</v>
      </c>
    </row>
    <row r="1000" spans="1:15">
      <c r="A1000" s="171" t="s">
        <v>571</v>
      </c>
      <c r="B1000" s="102" t="str">
        <f>VLOOKUP(A1000,'Order Summary'!B:G,5,FALSE)</f>
        <v>Standard</v>
      </c>
      <c r="C1000" s="102" t="s">
        <v>625</v>
      </c>
      <c r="D1000" s="172" t="s">
        <v>459</v>
      </c>
      <c r="E1000" s="148" t="s">
        <v>361</v>
      </c>
      <c r="F1000" s="75">
        <f>IFERROR(VLOOKUP(N1000,'Order Summary'!$I:$AF,MATCH('Order Import'!D1000,'Order Summary'!$I$13:$AF$13,0),FALSE),)</f>
        <v>0</v>
      </c>
      <c r="M1000" s="102" t="str">
        <f>VLOOKUP(A1000,'Order Summary'!$B:$E,4,FALSE)</f>
        <v>DARK GREEN/BLACK/RED</v>
      </c>
      <c r="N1000" s="75" t="str">
        <f t="shared" si="30"/>
        <v>000599DARK GREEN/BLACK/REDV01</v>
      </c>
      <c r="O1000" s="75" t="str">
        <f>VLOOKUP(A1000,'Order Import'!A:C,3,FALSE)</f>
        <v>DNBKRD</v>
      </c>
    </row>
    <row r="1001" spans="1:15">
      <c r="A1001" s="171" t="s">
        <v>571</v>
      </c>
      <c r="B1001" s="102" t="str">
        <f>VLOOKUP(A1001,'Order Summary'!B:G,5,FALSE)</f>
        <v>Standard</v>
      </c>
      <c r="C1001" s="102" t="s">
        <v>625</v>
      </c>
      <c r="D1001" s="172" t="s">
        <v>460</v>
      </c>
      <c r="E1001" s="148" t="s">
        <v>361</v>
      </c>
      <c r="F1001" s="75">
        <f>IFERROR(VLOOKUP(N1001,'Order Summary'!$I:$AF,MATCH('Order Import'!D1001,'Order Summary'!$I$13:$AF$13,0),FALSE),)</f>
        <v>0</v>
      </c>
      <c r="M1001" s="102" t="str">
        <f>VLOOKUP(A1001,'Order Summary'!$B:$E,4,FALSE)</f>
        <v>DARK GREEN/BLACK/RED</v>
      </c>
      <c r="N1001" s="75" t="str">
        <f t="shared" si="30"/>
        <v>000599DARK GREEN/BLACK/REDV01</v>
      </c>
      <c r="O1001" s="75" t="str">
        <f>VLOOKUP(A1001,'Order Import'!A:C,3,FALSE)</f>
        <v>DNBKRD</v>
      </c>
    </row>
    <row r="1002" spans="1:15">
      <c r="A1002" s="171" t="s">
        <v>571</v>
      </c>
      <c r="B1002" s="102" t="str">
        <f>VLOOKUP(A1002,'Order Summary'!B:G,5,FALSE)</f>
        <v>Standard</v>
      </c>
      <c r="C1002" s="102" t="s">
        <v>625</v>
      </c>
      <c r="D1002" s="172" t="s">
        <v>461</v>
      </c>
      <c r="E1002" s="148" t="s">
        <v>361</v>
      </c>
      <c r="F1002" s="75">
        <f>IFERROR(VLOOKUP(N1002,'Order Summary'!$I:$AF,MATCH('Order Import'!D1002,'Order Summary'!$I$13:$AF$13,0),FALSE),)</f>
        <v>0</v>
      </c>
      <c r="M1002" s="102" t="str">
        <f>VLOOKUP(A1002,'Order Summary'!$B:$E,4,FALSE)</f>
        <v>DARK GREEN/BLACK/RED</v>
      </c>
      <c r="N1002" s="75" t="str">
        <f t="shared" si="30"/>
        <v>000599DARK GREEN/BLACK/REDV01</v>
      </c>
      <c r="O1002" s="75" t="str">
        <f>VLOOKUP(A1002,'Order Import'!A:C,3,FALSE)</f>
        <v>DNBKRD</v>
      </c>
    </row>
    <row r="1003" spans="1:15">
      <c r="A1003" s="171" t="s">
        <v>571</v>
      </c>
      <c r="B1003" s="102" t="str">
        <f>VLOOKUP(A1003,'Order Summary'!B:G,5,FALSE)</f>
        <v>Standard</v>
      </c>
      <c r="C1003" s="102" t="s">
        <v>626</v>
      </c>
      <c r="D1003" s="172" t="s">
        <v>447</v>
      </c>
      <c r="E1003" s="148" t="s">
        <v>361</v>
      </c>
      <c r="F1003" s="75">
        <f>IFERROR(VLOOKUP(N1003,'Order Summary'!$I:$AF,MATCH('Order Import'!D1003,'Order Summary'!$I$13:$AF$13,0),FALSE),)</f>
        <v>0</v>
      </c>
      <c r="M1003" s="102" t="s">
        <v>578</v>
      </c>
      <c r="N1003" s="75" t="str">
        <f t="shared" si="30"/>
        <v>000599GREY/BLUE/BLACKV01</v>
      </c>
      <c r="O1003" s="75" t="s">
        <v>626</v>
      </c>
    </row>
    <row r="1004" spans="1:15">
      <c r="A1004" s="171" t="s">
        <v>571</v>
      </c>
      <c r="B1004" s="102" t="str">
        <f>VLOOKUP(A1004,'Order Summary'!B:G,5,FALSE)</f>
        <v>Standard</v>
      </c>
      <c r="C1004" s="102" t="s">
        <v>626</v>
      </c>
      <c r="D1004" s="172" t="s">
        <v>448</v>
      </c>
      <c r="E1004" s="148" t="s">
        <v>361</v>
      </c>
      <c r="F1004" s="75">
        <f>IFERROR(VLOOKUP(N1004,'Order Summary'!$I:$AF,MATCH('Order Import'!D1004,'Order Summary'!$I$13:$AF$13,0),FALSE),)</f>
        <v>0</v>
      </c>
      <c r="M1004" s="102" t="s">
        <v>578</v>
      </c>
      <c r="N1004" s="75" t="str">
        <f t="shared" si="30"/>
        <v>000599GREY/BLUE/BLACKV01</v>
      </c>
      <c r="O1004" s="75" t="s">
        <v>626</v>
      </c>
    </row>
    <row r="1005" spans="1:15">
      <c r="A1005" s="171" t="s">
        <v>571</v>
      </c>
      <c r="B1005" s="102" t="str">
        <f>VLOOKUP(A1005,'Order Summary'!B:G,5,FALSE)</f>
        <v>Standard</v>
      </c>
      <c r="C1005" s="102" t="s">
        <v>626</v>
      </c>
      <c r="D1005" s="172" t="s">
        <v>449</v>
      </c>
      <c r="E1005" s="148" t="s">
        <v>361</v>
      </c>
      <c r="F1005" s="75">
        <f>IFERROR(VLOOKUP(N1005,'Order Summary'!$I:$AF,MATCH('Order Import'!D1005,'Order Summary'!$I$13:$AF$13,0),FALSE),)</f>
        <v>0</v>
      </c>
      <c r="M1005" s="102" t="s">
        <v>578</v>
      </c>
      <c r="N1005" s="75" t="str">
        <f t="shared" si="30"/>
        <v>000599GREY/BLUE/BLACKV01</v>
      </c>
      <c r="O1005" s="75" t="s">
        <v>626</v>
      </c>
    </row>
    <row r="1006" spans="1:15">
      <c r="A1006" s="171" t="s">
        <v>571</v>
      </c>
      <c r="B1006" s="102" t="str">
        <f>VLOOKUP(A1006,'Order Summary'!B:G,5,FALSE)</f>
        <v>Standard</v>
      </c>
      <c r="C1006" s="102" t="s">
        <v>626</v>
      </c>
      <c r="D1006" s="172" t="s">
        <v>450</v>
      </c>
      <c r="E1006" s="148" t="s">
        <v>361</v>
      </c>
      <c r="F1006" s="75">
        <f>IFERROR(VLOOKUP(N1006,'Order Summary'!$I:$AF,MATCH('Order Import'!D1006,'Order Summary'!$I$13:$AF$13,0),FALSE),)</f>
        <v>0</v>
      </c>
      <c r="M1006" s="102" t="s">
        <v>578</v>
      </c>
      <c r="N1006" s="75" t="str">
        <f t="shared" si="30"/>
        <v>000599GREY/BLUE/BLACKV01</v>
      </c>
      <c r="O1006" s="75" t="s">
        <v>626</v>
      </c>
    </row>
    <row r="1007" spans="1:15">
      <c r="A1007" s="171" t="s">
        <v>571</v>
      </c>
      <c r="B1007" s="102" t="str">
        <f>VLOOKUP(A1007,'Order Summary'!B:G,5,FALSE)</f>
        <v>Standard</v>
      </c>
      <c r="C1007" s="102" t="s">
        <v>626</v>
      </c>
      <c r="D1007" s="172" t="s">
        <v>451</v>
      </c>
      <c r="E1007" s="148" t="s">
        <v>361</v>
      </c>
      <c r="F1007" s="75">
        <f>IFERROR(VLOOKUP(N1007,'Order Summary'!$I:$AF,MATCH('Order Import'!D1007,'Order Summary'!$I$13:$AF$13,0),FALSE),)</f>
        <v>0</v>
      </c>
      <c r="M1007" s="102" t="s">
        <v>578</v>
      </c>
      <c r="N1007" s="75" t="str">
        <f t="shared" si="30"/>
        <v>000599GREY/BLUE/BLACKV01</v>
      </c>
      <c r="O1007" s="75" t="s">
        <v>626</v>
      </c>
    </row>
    <row r="1008" spans="1:15">
      <c r="A1008" s="171" t="s">
        <v>571</v>
      </c>
      <c r="B1008" s="102" t="str">
        <f>VLOOKUP(A1008,'Order Summary'!B:G,5,FALSE)</f>
        <v>Standard</v>
      </c>
      <c r="C1008" s="102" t="s">
        <v>626</v>
      </c>
      <c r="D1008" s="172" t="s">
        <v>452</v>
      </c>
      <c r="E1008" s="148" t="s">
        <v>361</v>
      </c>
      <c r="F1008" s="75">
        <f>IFERROR(VLOOKUP(N1008,'Order Summary'!$I:$AF,MATCH('Order Import'!D1008,'Order Summary'!$I$13:$AF$13,0),FALSE),)</f>
        <v>0</v>
      </c>
      <c r="M1008" s="102" t="s">
        <v>578</v>
      </c>
      <c r="N1008" s="75" t="str">
        <f t="shared" si="30"/>
        <v>000599GREY/BLUE/BLACKV01</v>
      </c>
      <c r="O1008" s="75" t="s">
        <v>626</v>
      </c>
    </row>
    <row r="1009" spans="1:15">
      <c r="A1009" s="171" t="s">
        <v>571</v>
      </c>
      <c r="B1009" s="102" t="str">
        <f>VLOOKUP(A1009,'Order Summary'!B:G,5,FALSE)</f>
        <v>Standard</v>
      </c>
      <c r="C1009" s="102" t="s">
        <v>626</v>
      </c>
      <c r="D1009" s="172" t="s">
        <v>453</v>
      </c>
      <c r="E1009" s="148" t="s">
        <v>361</v>
      </c>
      <c r="F1009" s="75">
        <f>IFERROR(VLOOKUP(N1009,'Order Summary'!$I:$AF,MATCH('Order Import'!D1009,'Order Summary'!$I$13:$AF$13,0),FALSE),)</f>
        <v>0</v>
      </c>
      <c r="M1009" s="102" t="s">
        <v>578</v>
      </c>
      <c r="N1009" s="75" t="str">
        <f t="shared" si="30"/>
        <v>000599GREY/BLUE/BLACKV01</v>
      </c>
      <c r="O1009" s="75" t="s">
        <v>626</v>
      </c>
    </row>
    <row r="1010" spans="1:15">
      <c r="A1010" s="171" t="s">
        <v>571</v>
      </c>
      <c r="B1010" s="102" t="str">
        <f>VLOOKUP(A1010,'Order Summary'!B:G,5,FALSE)</f>
        <v>Standard</v>
      </c>
      <c r="C1010" s="102" t="s">
        <v>626</v>
      </c>
      <c r="D1010" s="172" t="s">
        <v>454</v>
      </c>
      <c r="E1010" s="148" t="s">
        <v>361</v>
      </c>
      <c r="F1010" s="75">
        <f>IFERROR(VLOOKUP(N1010,'Order Summary'!$I:$AF,MATCH('Order Import'!D1010,'Order Summary'!$I$13:$AF$13,0),FALSE),)</f>
        <v>0</v>
      </c>
      <c r="M1010" s="102" t="s">
        <v>578</v>
      </c>
      <c r="N1010" s="75" t="str">
        <f t="shared" si="30"/>
        <v>000599GREY/BLUE/BLACKV01</v>
      </c>
      <c r="O1010" s="75" t="s">
        <v>626</v>
      </c>
    </row>
    <row r="1011" spans="1:15">
      <c r="A1011" s="171" t="s">
        <v>571</v>
      </c>
      <c r="B1011" s="102" t="str">
        <f>VLOOKUP(A1011,'Order Summary'!B:G,5,FALSE)</f>
        <v>Standard</v>
      </c>
      <c r="C1011" s="102" t="s">
        <v>626</v>
      </c>
      <c r="D1011" s="172" t="s">
        <v>455</v>
      </c>
      <c r="E1011" s="148" t="s">
        <v>361</v>
      </c>
      <c r="F1011" s="75">
        <f>IFERROR(VLOOKUP(N1011,'Order Summary'!$I:$AF,MATCH('Order Import'!D1011,'Order Summary'!$I$13:$AF$13,0),FALSE),)</f>
        <v>0</v>
      </c>
      <c r="M1011" s="102" t="s">
        <v>578</v>
      </c>
      <c r="N1011" s="75" t="str">
        <f t="shared" si="30"/>
        <v>000599GREY/BLUE/BLACKV01</v>
      </c>
      <c r="O1011" s="75" t="s">
        <v>626</v>
      </c>
    </row>
    <row r="1012" spans="1:15">
      <c r="A1012" s="171" t="s">
        <v>571</v>
      </c>
      <c r="B1012" s="102" t="str">
        <f>VLOOKUP(A1012,'Order Summary'!B:G,5,FALSE)</f>
        <v>Standard</v>
      </c>
      <c r="C1012" s="102" t="s">
        <v>626</v>
      </c>
      <c r="D1012" s="172" t="s">
        <v>456</v>
      </c>
      <c r="E1012" s="148" t="s">
        <v>361</v>
      </c>
      <c r="F1012" s="75">
        <f>IFERROR(VLOOKUP(N1012,'Order Summary'!$I:$AF,MATCH('Order Import'!D1012,'Order Summary'!$I$13:$AF$13,0),FALSE),)</f>
        <v>0</v>
      </c>
      <c r="M1012" s="102" t="s">
        <v>578</v>
      </c>
      <c r="N1012" s="75" t="str">
        <f t="shared" si="30"/>
        <v>000599GREY/BLUE/BLACKV01</v>
      </c>
      <c r="O1012" s="75" t="s">
        <v>626</v>
      </c>
    </row>
    <row r="1013" spans="1:15">
      <c r="A1013" s="171" t="s">
        <v>571</v>
      </c>
      <c r="B1013" s="102" t="str">
        <f>VLOOKUP(A1013,'Order Summary'!B:G,5,FALSE)</f>
        <v>Standard</v>
      </c>
      <c r="C1013" s="102" t="s">
        <v>626</v>
      </c>
      <c r="D1013" s="172" t="s">
        <v>457</v>
      </c>
      <c r="E1013" s="148" t="s">
        <v>361</v>
      </c>
      <c r="F1013" s="75">
        <f>IFERROR(VLOOKUP(N1013,'Order Summary'!$I:$AF,MATCH('Order Import'!D1013,'Order Summary'!$I$13:$AF$13,0),FALSE),)</f>
        <v>0</v>
      </c>
      <c r="M1013" s="102" t="s">
        <v>578</v>
      </c>
      <c r="N1013" s="75" t="str">
        <f t="shared" si="30"/>
        <v>000599GREY/BLUE/BLACKV01</v>
      </c>
      <c r="O1013" s="75" t="s">
        <v>626</v>
      </c>
    </row>
    <row r="1014" spans="1:15">
      <c r="A1014" s="171" t="s">
        <v>571</v>
      </c>
      <c r="B1014" s="102" t="str">
        <f>VLOOKUP(A1014,'Order Summary'!B:G,5,FALSE)</f>
        <v>Standard</v>
      </c>
      <c r="C1014" s="102" t="s">
        <v>626</v>
      </c>
      <c r="D1014" s="172" t="s">
        <v>458</v>
      </c>
      <c r="E1014" s="148" t="s">
        <v>361</v>
      </c>
      <c r="F1014" s="75">
        <f>IFERROR(VLOOKUP(N1014,'Order Summary'!$I:$AF,MATCH('Order Import'!D1014,'Order Summary'!$I$13:$AF$13,0),FALSE),)</f>
        <v>0</v>
      </c>
      <c r="M1014" s="102" t="s">
        <v>578</v>
      </c>
      <c r="N1014" s="75" t="str">
        <f t="shared" si="30"/>
        <v>000599GREY/BLUE/BLACKV01</v>
      </c>
      <c r="O1014" s="75" t="s">
        <v>626</v>
      </c>
    </row>
    <row r="1015" spans="1:15">
      <c r="A1015" s="171" t="s">
        <v>571</v>
      </c>
      <c r="B1015" s="102" t="str">
        <f>VLOOKUP(A1015,'Order Summary'!B:G,5,FALSE)</f>
        <v>Standard</v>
      </c>
      <c r="C1015" s="102" t="s">
        <v>626</v>
      </c>
      <c r="D1015" s="172" t="s">
        <v>459</v>
      </c>
      <c r="E1015" s="148" t="s">
        <v>361</v>
      </c>
      <c r="F1015" s="75">
        <f>IFERROR(VLOOKUP(N1015,'Order Summary'!$I:$AF,MATCH('Order Import'!D1015,'Order Summary'!$I$13:$AF$13,0),FALSE),)</f>
        <v>0</v>
      </c>
      <c r="M1015" s="102" t="s">
        <v>578</v>
      </c>
      <c r="N1015" s="75" t="str">
        <f t="shared" si="30"/>
        <v>000599GREY/BLUE/BLACKV01</v>
      </c>
      <c r="O1015" s="75" t="s">
        <v>626</v>
      </c>
    </row>
    <row r="1016" spans="1:15">
      <c r="A1016" s="171" t="s">
        <v>571</v>
      </c>
      <c r="B1016" s="102" t="str">
        <f>VLOOKUP(A1016,'Order Summary'!B:G,5,FALSE)</f>
        <v>Standard</v>
      </c>
      <c r="C1016" s="102" t="s">
        <v>626</v>
      </c>
      <c r="D1016" s="172" t="s">
        <v>460</v>
      </c>
      <c r="E1016" s="148" t="s">
        <v>361</v>
      </c>
      <c r="F1016" s="75">
        <f>IFERROR(VLOOKUP(N1016,'Order Summary'!$I:$AF,MATCH('Order Import'!D1016,'Order Summary'!$I$13:$AF$13,0),FALSE),)</f>
        <v>0</v>
      </c>
      <c r="M1016" s="102" t="s">
        <v>578</v>
      </c>
      <c r="N1016" s="75" t="str">
        <f t="shared" si="30"/>
        <v>000599GREY/BLUE/BLACKV01</v>
      </c>
      <c r="O1016" s="75" t="s">
        <v>626</v>
      </c>
    </row>
    <row r="1017" spans="1:15">
      <c r="A1017" s="171" t="s">
        <v>571</v>
      </c>
      <c r="B1017" s="102" t="str">
        <f>VLOOKUP(A1017,'Order Summary'!B:G,5,FALSE)</f>
        <v>Standard</v>
      </c>
      <c r="C1017" s="102" t="s">
        <v>626</v>
      </c>
      <c r="D1017" s="172" t="s">
        <v>461</v>
      </c>
      <c r="E1017" s="148" t="s">
        <v>361</v>
      </c>
      <c r="F1017" s="75">
        <f>IFERROR(VLOOKUP(N1017,'Order Summary'!$I:$AF,MATCH('Order Import'!D1017,'Order Summary'!$I$13:$AF$13,0),FALSE),)</f>
        <v>0</v>
      </c>
      <c r="M1017" s="102" t="s">
        <v>578</v>
      </c>
      <c r="N1017" s="75" t="str">
        <f t="shared" si="30"/>
        <v>000599GREY/BLUE/BLACKV01</v>
      </c>
      <c r="O1017" s="75" t="s">
        <v>626</v>
      </c>
    </row>
    <row r="1018" spans="1:15">
      <c r="A1018" s="171" t="s">
        <v>571</v>
      </c>
      <c r="B1018" s="102" t="str">
        <f>VLOOKUP(A1018,'Order Summary'!B:G,5,FALSE)</f>
        <v>Standard</v>
      </c>
      <c r="C1018" s="102" t="s">
        <v>627</v>
      </c>
      <c r="D1018" s="172" t="s">
        <v>447</v>
      </c>
      <c r="E1018" s="148" t="s">
        <v>361</v>
      </c>
      <c r="F1018" s="75">
        <f>IFERROR(VLOOKUP(N1018,'Order Summary'!$I:$AF,MATCH('Order Import'!D1018,'Order Summary'!$I$13:$AF$13,0),FALSE),)</f>
        <v>0</v>
      </c>
      <c r="M1018" s="102" t="s">
        <v>579</v>
      </c>
      <c r="N1018" s="75" t="str">
        <f t="shared" ref="N1018:N1060" si="31">CONCATENATE(A1018,M1018,E1018)</f>
        <v>000599BLUE/NEON ORANGE/BLACKV01</v>
      </c>
      <c r="O1018" s="75" t="s">
        <v>627</v>
      </c>
    </row>
    <row r="1019" spans="1:15">
      <c r="A1019" s="171" t="s">
        <v>571</v>
      </c>
      <c r="B1019" s="102" t="str">
        <f>VLOOKUP(A1019,'Order Summary'!B:G,5,FALSE)</f>
        <v>Standard</v>
      </c>
      <c r="C1019" s="102" t="s">
        <v>627</v>
      </c>
      <c r="D1019" s="172" t="s">
        <v>448</v>
      </c>
      <c r="E1019" s="148" t="s">
        <v>361</v>
      </c>
      <c r="F1019" s="75">
        <f>IFERROR(VLOOKUP(N1019,'Order Summary'!$I:$AF,MATCH('Order Import'!D1019,'Order Summary'!$I$13:$AF$13,0),FALSE),)</f>
        <v>0</v>
      </c>
      <c r="M1019" s="102" t="s">
        <v>579</v>
      </c>
      <c r="N1019" s="75" t="str">
        <f t="shared" si="31"/>
        <v>000599BLUE/NEON ORANGE/BLACKV01</v>
      </c>
      <c r="O1019" s="75" t="s">
        <v>627</v>
      </c>
    </row>
    <row r="1020" spans="1:15">
      <c r="A1020" s="171" t="s">
        <v>571</v>
      </c>
      <c r="B1020" s="102" t="str">
        <f>VLOOKUP(A1020,'Order Summary'!B:G,5,FALSE)</f>
        <v>Standard</v>
      </c>
      <c r="C1020" s="102" t="s">
        <v>627</v>
      </c>
      <c r="D1020" s="172" t="s">
        <v>449</v>
      </c>
      <c r="E1020" s="148" t="s">
        <v>361</v>
      </c>
      <c r="F1020" s="75">
        <f>IFERROR(VLOOKUP(N1020,'Order Summary'!$I:$AF,MATCH('Order Import'!D1020,'Order Summary'!$I$13:$AF$13,0),FALSE),)</f>
        <v>0</v>
      </c>
      <c r="M1020" s="102" t="s">
        <v>579</v>
      </c>
      <c r="N1020" s="75" t="str">
        <f t="shared" si="31"/>
        <v>000599BLUE/NEON ORANGE/BLACKV01</v>
      </c>
      <c r="O1020" s="75" t="s">
        <v>627</v>
      </c>
    </row>
    <row r="1021" spans="1:15">
      <c r="A1021" s="171" t="s">
        <v>571</v>
      </c>
      <c r="B1021" s="102" t="str">
        <f>VLOOKUP(A1021,'Order Summary'!B:G,5,FALSE)</f>
        <v>Standard</v>
      </c>
      <c r="C1021" s="102" t="s">
        <v>627</v>
      </c>
      <c r="D1021" s="172" t="s">
        <v>450</v>
      </c>
      <c r="E1021" s="148" t="s">
        <v>361</v>
      </c>
      <c r="F1021" s="75">
        <f>IFERROR(VLOOKUP(N1021,'Order Summary'!$I:$AF,MATCH('Order Import'!D1021,'Order Summary'!$I$13:$AF$13,0),FALSE),)</f>
        <v>0</v>
      </c>
      <c r="M1021" s="102" t="s">
        <v>579</v>
      </c>
      <c r="N1021" s="75" t="str">
        <f t="shared" si="31"/>
        <v>000599BLUE/NEON ORANGE/BLACKV01</v>
      </c>
      <c r="O1021" s="75" t="s">
        <v>627</v>
      </c>
    </row>
    <row r="1022" spans="1:15">
      <c r="A1022" s="171" t="s">
        <v>571</v>
      </c>
      <c r="B1022" s="102" t="str">
        <f>VLOOKUP(A1022,'Order Summary'!B:G,5,FALSE)</f>
        <v>Standard</v>
      </c>
      <c r="C1022" s="102" t="s">
        <v>627</v>
      </c>
      <c r="D1022" s="172" t="s">
        <v>451</v>
      </c>
      <c r="E1022" s="148" t="s">
        <v>361</v>
      </c>
      <c r="F1022" s="75">
        <f>IFERROR(VLOOKUP(N1022,'Order Summary'!$I:$AF,MATCH('Order Import'!D1022,'Order Summary'!$I$13:$AF$13,0),FALSE),)</f>
        <v>0</v>
      </c>
      <c r="M1022" s="102" t="s">
        <v>579</v>
      </c>
      <c r="N1022" s="75" t="str">
        <f t="shared" si="31"/>
        <v>000599BLUE/NEON ORANGE/BLACKV01</v>
      </c>
      <c r="O1022" s="75" t="s">
        <v>627</v>
      </c>
    </row>
    <row r="1023" spans="1:15">
      <c r="A1023" s="171" t="s">
        <v>571</v>
      </c>
      <c r="B1023" s="102" t="str">
        <f>VLOOKUP(A1023,'Order Summary'!B:G,5,FALSE)</f>
        <v>Standard</v>
      </c>
      <c r="C1023" s="102" t="s">
        <v>627</v>
      </c>
      <c r="D1023" s="172" t="s">
        <v>452</v>
      </c>
      <c r="E1023" s="148" t="s">
        <v>361</v>
      </c>
      <c r="F1023" s="75">
        <f>IFERROR(VLOOKUP(N1023,'Order Summary'!$I:$AF,MATCH('Order Import'!D1023,'Order Summary'!$I$13:$AF$13,0),FALSE),)</f>
        <v>0</v>
      </c>
      <c r="M1023" s="102" t="s">
        <v>579</v>
      </c>
      <c r="N1023" s="75" t="str">
        <f t="shared" si="31"/>
        <v>000599BLUE/NEON ORANGE/BLACKV01</v>
      </c>
      <c r="O1023" s="75" t="s">
        <v>627</v>
      </c>
    </row>
    <row r="1024" spans="1:15">
      <c r="A1024" s="171" t="s">
        <v>571</v>
      </c>
      <c r="B1024" s="102" t="str">
        <f>VLOOKUP(A1024,'Order Summary'!B:G,5,FALSE)</f>
        <v>Standard</v>
      </c>
      <c r="C1024" s="102" t="s">
        <v>627</v>
      </c>
      <c r="D1024" s="172" t="s">
        <v>453</v>
      </c>
      <c r="E1024" s="148" t="s">
        <v>361</v>
      </c>
      <c r="F1024" s="75">
        <f>IFERROR(VLOOKUP(N1024,'Order Summary'!$I:$AF,MATCH('Order Import'!D1024,'Order Summary'!$I$13:$AF$13,0),FALSE),)</f>
        <v>0</v>
      </c>
      <c r="M1024" s="102" t="s">
        <v>579</v>
      </c>
      <c r="N1024" s="75" t="str">
        <f t="shared" si="31"/>
        <v>000599BLUE/NEON ORANGE/BLACKV01</v>
      </c>
      <c r="O1024" s="75" t="s">
        <v>627</v>
      </c>
    </row>
    <row r="1025" spans="1:15">
      <c r="A1025" s="171" t="s">
        <v>571</v>
      </c>
      <c r="B1025" s="102" t="str">
        <f>VLOOKUP(A1025,'Order Summary'!B:G,5,FALSE)</f>
        <v>Standard</v>
      </c>
      <c r="C1025" s="102" t="s">
        <v>627</v>
      </c>
      <c r="D1025" s="172" t="s">
        <v>454</v>
      </c>
      <c r="E1025" s="148" t="s">
        <v>361</v>
      </c>
      <c r="F1025" s="75">
        <f>IFERROR(VLOOKUP(N1025,'Order Summary'!$I:$AF,MATCH('Order Import'!D1025,'Order Summary'!$I$13:$AF$13,0),FALSE),)</f>
        <v>0</v>
      </c>
      <c r="M1025" s="102" t="s">
        <v>579</v>
      </c>
      <c r="N1025" s="75" t="str">
        <f t="shared" si="31"/>
        <v>000599BLUE/NEON ORANGE/BLACKV01</v>
      </c>
      <c r="O1025" s="75" t="s">
        <v>627</v>
      </c>
    </row>
    <row r="1026" spans="1:15">
      <c r="A1026" s="171" t="s">
        <v>571</v>
      </c>
      <c r="B1026" s="102" t="str">
        <f>VLOOKUP(A1026,'Order Summary'!B:G,5,FALSE)</f>
        <v>Standard</v>
      </c>
      <c r="C1026" s="102" t="s">
        <v>627</v>
      </c>
      <c r="D1026" s="172" t="s">
        <v>455</v>
      </c>
      <c r="E1026" s="148" t="s">
        <v>361</v>
      </c>
      <c r="F1026" s="75">
        <f>IFERROR(VLOOKUP(N1026,'Order Summary'!$I:$AF,MATCH('Order Import'!D1026,'Order Summary'!$I$13:$AF$13,0),FALSE),)</f>
        <v>0</v>
      </c>
      <c r="M1026" s="102" t="s">
        <v>579</v>
      </c>
      <c r="N1026" s="75" t="str">
        <f t="shared" si="31"/>
        <v>000599BLUE/NEON ORANGE/BLACKV01</v>
      </c>
      <c r="O1026" s="75" t="s">
        <v>627</v>
      </c>
    </row>
    <row r="1027" spans="1:15">
      <c r="A1027" s="171" t="s">
        <v>571</v>
      </c>
      <c r="B1027" s="102" t="str">
        <f>VLOOKUP(A1027,'Order Summary'!B:G,5,FALSE)</f>
        <v>Standard</v>
      </c>
      <c r="C1027" s="102" t="s">
        <v>627</v>
      </c>
      <c r="D1027" s="172" t="s">
        <v>456</v>
      </c>
      <c r="E1027" s="148" t="s">
        <v>361</v>
      </c>
      <c r="F1027" s="75">
        <f>IFERROR(VLOOKUP(N1027,'Order Summary'!$I:$AF,MATCH('Order Import'!D1027,'Order Summary'!$I$13:$AF$13,0),FALSE),)</f>
        <v>0</v>
      </c>
      <c r="M1027" s="102" t="s">
        <v>579</v>
      </c>
      <c r="N1027" s="75" t="str">
        <f t="shared" si="31"/>
        <v>000599BLUE/NEON ORANGE/BLACKV01</v>
      </c>
      <c r="O1027" s="75" t="s">
        <v>627</v>
      </c>
    </row>
    <row r="1028" spans="1:15">
      <c r="A1028" s="171" t="s">
        <v>571</v>
      </c>
      <c r="B1028" s="102" t="str">
        <f>VLOOKUP(A1028,'Order Summary'!B:G,5,FALSE)</f>
        <v>Standard</v>
      </c>
      <c r="C1028" s="102" t="s">
        <v>627</v>
      </c>
      <c r="D1028" s="172" t="s">
        <v>457</v>
      </c>
      <c r="E1028" s="148" t="s">
        <v>361</v>
      </c>
      <c r="F1028" s="75">
        <f>IFERROR(VLOOKUP(N1028,'Order Summary'!$I:$AF,MATCH('Order Import'!D1028,'Order Summary'!$I$13:$AF$13,0),FALSE),)</f>
        <v>0</v>
      </c>
      <c r="M1028" s="102" t="s">
        <v>579</v>
      </c>
      <c r="N1028" s="75" t="str">
        <f t="shared" si="31"/>
        <v>000599BLUE/NEON ORANGE/BLACKV01</v>
      </c>
      <c r="O1028" s="75" t="s">
        <v>627</v>
      </c>
    </row>
    <row r="1029" spans="1:15">
      <c r="A1029" s="171" t="s">
        <v>571</v>
      </c>
      <c r="B1029" s="102" t="str">
        <f>VLOOKUP(A1029,'Order Summary'!B:G,5,FALSE)</f>
        <v>Standard</v>
      </c>
      <c r="C1029" s="102" t="s">
        <v>627</v>
      </c>
      <c r="D1029" s="172" t="s">
        <v>458</v>
      </c>
      <c r="E1029" s="148" t="s">
        <v>361</v>
      </c>
      <c r="F1029" s="75">
        <f>IFERROR(VLOOKUP(N1029,'Order Summary'!$I:$AF,MATCH('Order Import'!D1029,'Order Summary'!$I$13:$AF$13,0),FALSE),)</f>
        <v>0</v>
      </c>
      <c r="M1029" s="102" t="s">
        <v>579</v>
      </c>
      <c r="N1029" s="75" t="str">
        <f t="shared" si="31"/>
        <v>000599BLUE/NEON ORANGE/BLACKV01</v>
      </c>
      <c r="O1029" s="75" t="s">
        <v>627</v>
      </c>
    </row>
    <row r="1030" spans="1:15">
      <c r="A1030" s="171" t="s">
        <v>571</v>
      </c>
      <c r="B1030" s="102" t="str">
        <f>VLOOKUP(A1030,'Order Summary'!B:G,5,FALSE)</f>
        <v>Standard</v>
      </c>
      <c r="C1030" s="102" t="s">
        <v>627</v>
      </c>
      <c r="D1030" s="172" t="s">
        <v>459</v>
      </c>
      <c r="E1030" s="148" t="s">
        <v>361</v>
      </c>
      <c r="F1030" s="75">
        <f>IFERROR(VLOOKUP(N1030,'Order Summary'!$I:$AF,MATCH('Order Import'!D1030,'Order Summary'!$I$13:$AF$13,0),FALSE),)</f>
        <v>0</v>
      </c>
      <c r="M1030" s="102" t="s">
        <v>579</v>
      </c>
      <c r="N1030" s="75" t="str">
        <f t="shared" si="31"/>
        <v>000599BLUE/NEON ORANGE/BLACKV01</v>
      </c>
      <c r="O1030" s="75" t="s">
        <v>627</v>
      </c>
    </row>
    <row r="1031" spans="1:15">
      <c r="A1031" s="171" t="s">
        <v>571</v>
      </c>
      <c r="B1031" s="102" t="str">
        <f>VLOOKUP(A1031,'Order Summary'!B:G,5,FALSE)</f>
        <v>Standard</v>
      </c>
      <c r="C1031" s="102" t="s">
        <v>627</v>
      </c>
      <c r="D1031" s="172" t="s">
        <v>460</v>
      </c>
      <c r="E1031" s="148" t="s">
        <v>361</v>
      </c>
      <c r="F1031" s="75">
        <f>IFERROR(VLOOKUP(N1031,'Order Summary'!$I:$AF,MATCH('Order Import'!D1031,'Order Summary'!$I$13:$AF$13,0),FALSE),)</f>
        <v>0</v>
      </c>
      <c r="M1031" s="102" t="s">
        <v>579</v>
      </c>
      <c r="N1031" s="75" t="str">
        <f t="shared" si="31"/>
        <v>000599BLUE/NEON ORANGE/BLACKV01</v>
      </c>
      <c r="O1031" s="75" t="s">
        <v>627</v>
      </c>
    </row>
    <row r="1032" spans="1:15">
      <c r="A1032" s="171" t="s">
        <v>571</v>
      </c>
      <c r="B1032" s="102" t="str">
        <f>VLOOKUP(A1032,'Order Summary'!B:G,5,FALSE)</f>
        <v>Standard</v>
      </c>
      <c r="C1032" s="102" t="s">
        <v>627</v>
      </c>
      <c r="D1032" s="172" t="s">
        <v>461</v>
      </c>
      <c r="E1032" s="148" t="s">
        <v>361</v>
      </c>
      <c r="F1032" s="75">
        <f>IFERROR(VLOOKUP(N1032,'Order Summary'!$I:$AF,MATCH('Order Import'!D1032,'Order Summary'!$I$13:$AF$13,0),FALSE),)</f>
        <v>0</v>
      </c>
      <c r="M1032" s="102" t="s">
        <v>579</v>
      </c>
      <c r="N1032" s="75" t="str">
        <f t="shared" si="31"/>
        <v>000599BLUE/NEON ORANGE/BLACKV01</v>
      </c>
      <c r="O1032" s="75" t="s">
        <v>627</v>
      </c>
    </row>
    <row r="1033" spans="1:15">
      <c r="A1033" s="171" t="s">
        <v>571</v>
      </c>
      <c r="B1033" s="102" t="str">
        <f>VLOOKUP(A1033,'Order Summary'!B:G,5,FALSE)</f>
        <v>Standard</v>
      </c>
      <c r="C1033" s="102" t="s">
        <v>477</v>
      </c>
      <c r="D1033" s="172" t="s">
        <v>447</v>
      </c>
      <c r="E1033" s="148" t="s">
        <v>361</v>
      </c>
      <c r="F1033" s="75">
        <f>IFERROR(VLOOKUP(N1033,'Order Summary'!$I:$AF,MATCH('Order Import'!D1033,'Order Summary'!$I$13:$AF$13,0),FALSE),)</f>
        <v>0</v>
      </c>
      <c r="M1033" s="102" t="s">
        <v>407</v>
      </c>
      <c r="N1033" s="75" t="str">
        <f t="shared" si="31"/>
        <v>000599BLACK/GREYV01</v>
      </c>
      <c r="O1033" s="75" t="s">
        <v>477</v>
      </c>
    </row>
    <row r="1034" spans="1:15">
      <c r="A1034" s="171" t="s">
        <v>571</v>
      </c>
      <c r="B1034" s="102" t="str">
        <f>VLOOKUP(A1034,'Order Summary'!B:G,5,FALSE)</f>
        <v>Standard</v>
      </c>
      <c r="C1034" s="102" t="s">
        <v>477</v>
      </c>
      <c r="D1034" s="172" t="s">
        <v>448</v>
      </c>
      <c r="E1034" s="148" t="s">
        <v>361</v>
      </c>
      <c r="F1034" s="75">
        <f>IFERROR(VLOOKUP(N1034,'Order Summary'!$I:$AF,MATCH('Order Import'!D1034,'Order Summary'!$I$13:$AF$13,0),FALSE),)</f>
        <v>0</v>
      </c>
      <c r="M1034" s="102" t="s">
        <v>407</v>
      </c>
      <c r="N1034" s="75" t="str">
        <f t="shared" si="31"/>
        <v>000599BLACK/GREYV01</v>
      </c>
      <c r="O1034" s="75" t="s">
        <v>477</v>
      </c>
    </row>
    <row r="1035" spans="1:15">
      <c r="A1035" s="171" t="s">
        <v>571</v>
      </c>
      <c r="B1035" s="102" t="str">
        <f>VLOOKUP(A1035,'Order Summary'!B:G,5,FALSE)</f>
        <v>Standard</v>
      </c>
      <c r="C1035" s="102" t="s">
        <v>477</v>
      </c>
      <c r="D1035" s="172" t="s">
        <v>449</v>
      </c>
      <c r="E1035" s="148" t="s">
        <v>361</v>
      </c>
      <c r="F1035" s="75">
        <f>IFERROR(VLOOKUP(N1035,'Order Summary'!$I:$AF,MATCH('Order Import'!D1035,'Order Summary'!$I$13:$AF$13,0),FALSE),)</f>
        <v>0</v>
      </c>
      <c r="M1035" s="102" t="s">
        <v>407</v>
      </c>
      <c r="N1035" s="75" t="str">
        <f t="shared" si="31"/>
        <v>000599BLACK/GREYV01</v>
      </c>
      <c r="O1035" s="75" t="s">
        <v>477</v>
      </c>
    </row>
    <row r="1036" spans="1:15">
      <c r="A1036" s="171" t="s">
        <v>571</v>
      </c>
      <c r="B1036" s="102" t="str">
        <f>VLOOKUP(A1036,'Order Summary'!B:G,5,FALSE)</f>
        <v>Standard</v>
      </c>
      <c r="C1036" s="102" t="s">
        <v>477</v>
      </c>
      <c r="D1036" s="172" t="s">
        <v>450</v>
      </c>
      <c r="E1036" s="148" t="s">
        <v>361</v>
      </c>
      <c r="F1036" s="75">
        <f>IFERROR(VLOOKUP(N1036,'Order Summary'!$I:$AF,MATCH('Order Import'!D1036,'Order Summary'!$I$13:$AF$13,0),FALSE),)</f>
        <v>4</v>
      </c>
      <c r="M1036" s="102" t="s">
        <v>407</v>
      </c>
      <c r="N1036" s="75" t="str">
        <f t="shared" si="31"/>
        <v>000599BLACK/GREYV01</v>
      </c>
      <c r="O1036" s="75" t="s">
        <v>477</v>
      </c>
    </row>
    <row r="1037" spans="1:15">
      <c r="A1037" s="171" t="s">
        <v>571</v>
      </c>
      <c r="B1037" s="102" t="str">
        <f>VLOOKUP(A1037,'Order Summary'!B:G,5,FALSE)</f>
        <v>Standard</v>
      </c>
      <c r="C1037" s="102" t="s">
        <v>477</v>
      </c>
      <c r="D1037" s="172" t="s">
        <v>451</v>
      </c>
      <c r="E1037" s="148" t="s">
        <v>361</v>
      </c>
      <c r="F1037" s="75">
        <f>IFERROR(VLOOKUP(N1037,'Order Summary'!$I:$AF,MATCH('Order Import'!D1037,'Order Summary'!$I$13:$AF$13,0),FALSE),)</f>
        <v>6</v>
      </c>
      <c r="M1037" s="102" t="s">
        <v>407</v>
      </c>
      <c r="N1037" s="75" t="str">
        <f t="shared" si="31"/>
        <v>000599BLACK/GREYV01</v>
      </c>
      <c r="O1037" s="75" t="s">
        <v>477</v>
      </c>
    </row>
    <row r="1038" spans="1:15">
      <c r="A1038" s="171" t="s">
        <v>571</v>
      </c>
      <c r="B1038" s="102" t="str">
        <f>VLOOKUP(A1038,'Order Summary'!B:G,5,FALSE)</f>
        <v>Standard</v>
      </c>
      <c r="C1038" s="102" t="s">
        <v>477</v>
      </c>
      <c r="D1038" s="172" t="s">
        <v>452</v>
      </c>
      <c r="E1038" s="148" t="s">
        <v>361</v>
      </c>
      <c r="F1038" s="75">
        <f>IFERROR(VLOOKUP(N1038,'Order Summary'!$I:$AF,MATCH('Order Import'!D1038,'Order Summary'!$I$13:$AF$13,0),FALSE),)</f>
        <v>6</v>
      </c>
      <c r="M1038" s="102" t="s">
        <v>407</v>
      </c>
      <c r="N1038" s="75" t="str">
        <f t="shared" si="31"/>
        <v>000599BLACK/GREYV01</v>
      </c>
      <c r="O1038" s="75" t="s">
        <v>477</v>
      </c>
    </row>
    <row r="1039" spans="1:15">
      <c r="A1039" s="171" t="s">
        <v>571</v>
      </c>
      <c r="B1039" s="102" t="str">
        <f>VLOOKUP(A1039,'Order Summary'!B:G,5,FALSE)</f>
        <v>Standard</v>
      </c>
      <c r="C1039" s="102" t="s">
        <v>477</v>
      </c>
      <c r="D1039" s="172" t="s">
        <v>453</v>
      </c>
      <c r="E1039" s="148" t="s">
        <v>361</v>
      </c>
      <c r="F1039" s="75">
        <f>IFERROR(VLOOKUP(N1039,'Order Summary'!$I:$AF,MATCH('Order Import'!D1039,'Order Summary'!$I$13:$AF$13,0),FALSE),)</f>
        <v>8</v>
      </c>
      <c r="M1039" s="102" t="s">
        <v>407</v>
      </c>
      <c r="N1039" s="75" t="str">
        <f t="shared" si="31"/>
        <v>000599BLACK/GREYV01</v>
      </c>
      <c r="O1039" s="75" t="s">
        <v>477</v>
      </c>
    </row>
    <row r="1040" spans="1:15">
      <c r="A1040" s="171" t="s">
        <v>571</v>
      </c>
      <c r="B1040" s="102" t="str">
        <f>VLOOKUP(A1040,'Order Summary'!B:G,5,FALSE)</f>
        <v>Standard</v>
      </c>
      <c r="C1040" s="102" t="s">
        <v>477</v>
      </c>
      <c r="D1040" s="172" t="s">
        <v>454</v>
      </c>
      <c r="E1040" s="148" t="s">
        <v>361</v>
      </c>
      <c r="F1040" s="75">
        <f>IFERROR(VLOOKUP(N1040,'Order Summary'!$I:$AF,MATCH('Order Import'!D1040,'Order Summary'!$I$13:$AF$13,0),FALSE),)</f>
        <v>8</v>
      </c>
      <c r="M1040" s="102" t="s">
        <v>407</v>
      </c>
      <c r="N1040" s="75" t="str">
        <f t="shared" si="31"/>
        <v>000599BLACK/GREYV01</v>
      </c>
      <c r="O1040" s="75" t="s">
        <v>477</v>
      </c>
    </row>
    <row r="1041" spans="1:15">
      <c r="A1041" s="171" t="s">
        <v>571</v>
      </c>
      <c r="B1041" s="102" t="str">
        <f>VLOOKUP(A1041,'Order Summary'!B:G,5,FALSE)</f>
        <v>Standard</v>
      </c>
      <c r="C1041" s="102" t="s">
        <v>477</v>
      </c>
      <c r="D1041" s="172" t="s">
        <v>455</v>
      </c>
      <c r="E1041" s="148" t="s">
        <v>361</v>
      </c>
      <c r="F1041" s="75">
        <f>IFERROR(VLOOKUP(N1041,'Order Summary'!$I:$AF,MATCH('Order Import'!D1041,'Order Summary'!$I$13:$AF$13,0),FALSE),)</f>
        <v>8</v>
      </c>
      <c r="M1041" s="102" t="s">
        <v>407</v>
      </c>
      <c r="N1041" s="75" t="str">
        <f t="shared" si="31"/>
        <v>000599BLACK/GREYV01</v>
      </c>
      <c r="O1041" s="75" t="s">
        <v>477</v>
      </c>
    </row>
    <row r="1042" spans="1:15">
      <c r="A1042" s="171" t="s">
        <v>571</v>
      </c>
      <c r="B1042" s="102" t="str">
        <f>VLOOKUP(A1042,'Order Summary'!B:G,5,FALSE)</f>
        <v>Standard</v>
      </c>
      <c r="C1042" s="102" t="s">
        <v>477</v>
      </c>
      <c r="D1042" s="172" t="s">
        <v>456</v>
      </c>
      <c r="E1042" s="148" t="s">
        <v>361</v>
      </c>
      <c r="F1042" s="75">
        <f>IFERROR(VLOOKUP(N1042,'Order Summary'!$I:$AF,MATCH('Order Import'!D1042,'Order Summary'!$I$13:$AF$13,0),FALSE),)</f>
        <v>8</v>
      </c>
      <c r="M1042" s="102" t="s">
        <v>407</v>
      </c>
      <c r="N1042" s="75" t="str">
        <f t="shared" si="31"/>
        <v>000599BLACK/GREYV01</v>
      </c>
      <c r="O1042" s="75" t="s">
        <v>477</v>
      </c>
    </row>
    <row r="1043" spans="1:15">
      <c r="A1043" s="171" t="s">
        <v>571</v>
      </c>
      <c r="B1043" s="102" t="str">
        <f>VLOOKUP(A1043,'Order Summary'!B:G,5,FALSE)</f>
        <v>Standard</v>
      </c>
      <c r="C1043" s="102" t="s">
        <v>477</v>
      </c>
      <c r="D1043" s="172" t="s">
        <v>457</v>
      </c>
      <c r="E1043" s="148" t="s">
        <v>361</v>
      </c>
      <c r="F1043" s="75">
        <f>IFERROR(VLOOKUP(N1043,'Order Summary'!$I:$AF,MATCH('Order Import'!D1043,'Order Summary'!$I$13:$AF$13,0),FALSE),)</f>
        <v>8</v>
      </c>
      <c r="M1043" s="102" t="s">
        <v>407</v>
      </c>
      <c r="N1043" s="75" t="str">
        <f t="shared" si="31"/>
        <v>000599BLACK/GREYV01</v>
      </c>
      <c r="O1043" s="75" t="s">
        <v>477</v>
      </c>
    </row>
    <row r="1044" spans="1:15">
      <c r="A1044" s="171" t="s">
        <v>571</v>
      </c>
      <c r="B1044" s="102" t="str">
        <f>VLOOKUP(A1044,'Order Summary'!B:G,5,FALSE)</f>
        <v>Standard</v>
      </c>
      <c r="C1044" s="102" t="s">
        <v>477</v>
      </c>
      <c r="D1044" s="172" t="s">
        <v>458</v>
      </c>
      <c r="E1044" s="148" t="s">
        <v>361</v>
      </c>
      <c r="F1044" s="75">
        <f>IFERROR(VLOOKUP(N1044,'Order Summary'!$I:$AF,MATCH('Order Import'!D1044,'Order Summary'!$I$13:$AF$13,0),FALSE),)</f>
        <v>6</v>
      </c>
      <c r="M1044" s="102" t="s">
        <v>407</v>
      </c>
      <c r="N1044" s="75" t="str">
        <f t="shared" si="31"/>
        <v>000599BLACK/GREYV01</v>
      </c>
      <c r="O1044" s="75" t="s">
        <v>477</v>
      </c>
    </row>
    <row r="1045" spans="1:15">
      <c r="A1045" s="171" t="s">
        <v>571</v>
      </c>
      <c r="B1045" s="102" t="str">
        <f>VLOOKUP(A1045,'Order Summary'!B:G,5,FALSE)</f>
        <v>Standard</v>
      </c>
      <c r="C1045" s="102" t="s">
        <v>477</v>
      </c>
      <c r="D1045" s="172" t="s">
        <v>459</v>
      </c>
      <c r="E1045" s="148" t="s">
        <v>361</v>
      </c>
      <c r="F1045" s="75">
        <f>IFERROR(VLOOKUP(N1045,'Order Summary'!$I:$AF,MATCH('Order Import'!D1045,'Order Summary'!$I$13:$AF$13,0),FALSE),)</f>
        <v>4</v>
      </c>
      <c r="M1045" s="102" t="s">
        <v>407</v>
      </c>
      <c r="N1045" s="75" t="str">
        <f t="shared" si="31"/>
        <v>000599BLACK/GREYV01</v>
      </c>
      <c r="O1045" s="75" t="s">
        <v>477</v>
      </c>
    </row>
    <row r="1046" spans="1:15">
      <c r="A1046" s="171" t="s">
        <v>571</v>
      </c>
      <c r="B1046" s="102" t="str">
        <f>VLOOKUP(A1046,'Order Summary'!B:G,5,FALSE)</f>
        <v>Standard</v>
      </c>
      <c r="C1046" s="102" t="s">
        <v>477</v>
      </c>
      <c r="D1046" s="172" t="s">
        <v>460</v>
      </c>
      <c r="E1046" s="148" t="s">
        <v>361</v>
      </c>
      <c r="F1046" s="75">
        <f>IFERROR(VLOOKUP(N1046,'Order Summary'!$I:$AF,MATCH('Order Import'!D1046,'Order Summary'!$I$13:$AF$13,0),FALSE),)</f>
        <v>2</v>
      </c>
      <c r="M1046" s="102" t="s">
        <v>407</v>
      </c>
      <c r="N1046" s="75" t="str">
        <f t="shared" si="31"/>
        <v>000599BLACK/GREYV01</v>
      </c>
      <c r="O1046" s="75" t="s">
        <v>477</v>
      </c>
    </row>
    <row r="1047" spans="1:15">
      <c r="A1047" s="171" t="s">
        <v>571</v>
      </c>
      <c r="B1047" s="102" t="str">
        <f>VLOOKUP(A1047,'Order Summary'!B:G,5,FALSE)</f>
        <v>Standard</v>
      </c>
      <c r="C1047" s="102" t="s">
        <v>477</v>
      </c>
      <c r="D1047" s="172" t="s">
        <v>461</v>
      </c>
      <c r="E1047" s="148" t="s">
        <v>361</v>
      </c>
      <c r="F1047" s="75">
        <f>IFERROR(VLOOKUP(N1047,'Order Summary'!$I:$AF,MATCH('Order Import'!D1047,'Order Summary'!$I$13:$AF$13,0),FALSE),)</f>
        <v>0</v>
      </c>
      <c r="M1047" s="102" t="s">
        <v>407</v>
      </c>
      <c r="N1047" s="75" t="str">
        <f t="shared" si="31"/>
        <v>000599BLACK/GREYV01</v>
      </c>
      <c r="O1047" s="75" t="s">
        <v>477</v>
      </c>
    </row>
    <row r="1048" spans="1:15">
      <c r="A1048" s="171" t="s">
        <v>572</v>
      </c>
      <c r="B1048" s="102" t="str">
        <f>VLOOKUP(A1048,'Order Summary'!B:G,5,FALSE)</f>
        <v>Standard</v>
      </c>
      <c r="C1048" s="102" t="s">
        <v>628</v>
      </c>
      <c r="D1048" s="172" t="s">
        <v>441</v>
      </c>
      <c r="E1048" s="148" t="s">
        <v>361</v>
      </c>
      <c r="F1048" s="75">
        <f>IFERROR(VLOOKUP(N1048,'Order Summary'!$I:$AF,MATCH('Order Import'!D1048,'Order Summary'!$I$13:$AF$13,0),FALSE),)</f>
        <v>0</v>
      </c>
      <c r="M1048" s="102" t="str">
        <f>VLOOKUP(A1048,'Order Summary'!$B:$E,4,FALSE)</f>
        <v>BLUE/BLACK/NEON PINK</v>
      </c>
      <c r="N1048" s="75" t="str">
        <f t="shared" si="31"/>
        <v>000600BLUE/BLACK/NEON PINKV01</v>
      </c>
      <c r="O1048" s="75" t="str">
        <f>VLOOKUP(A1048,'Order Import'!A:C,3,FALSE)</f>
        <v>BLBKNP</v>
      </c>
    </row>
    <row r="1049" spans="1:15">
      <c r="A1049" s="171" t="s">
        <v>572</v>
      </c>
      <c r="B1049" s="102" t="str">
        <f>VLOOKUP(A1049,'Order Summary'!B:G,5,FALSE)</f>
        <v>Standard</v>
      </c>
      <c r="C1049" s="102" t="s">
        <v>628</v>
      </c>
      <c r="D1049" s="172" t="s">
        <v>442</v>
      </c>
      <c r="E1049" s="148" t="s">
        <v>361</v>
      </c>
      <c r="F1049" s="75">
        <f>IFERROR(VLOOKUP(N1049,'Order Summary'!$I:$AF,MATCH('Order Import'!D1049,'Order Summary'!$I$13:$AF$13,0),FALSE),)</f>
        <v>0</v>
      </c>
      <c r="M1049" s="102" t="str">
        <f>VLOOKUP(A1049,'Order Summary'!$B:$E,4,FALSE)</f>
        <v>BLUE/BLACK/NEON PINK</v>
      </c>
      <c r="N1049" s="75" t="str">
        <f t="shared" si="31"/>
        <v>000600BLUE/BLACK/NEON PINKV01</v>
      </c>
      <c r="O1049" s="75" t="str">
        <f>VLOOKUP(A1049,'Order Import'!A:C,3,FALSE)</f>
        <v>BLBKNP</v>
      </c>
    </row>
    <row r="1050" spans="1:15">
      <c r="A1050" s="171" t="s">
        <v>572</v>
      </c>
      <c r="B1050" s="102" t="str">
        <f>VLOOKUP(A1050,'Order Summary'!B:G,5,FALSE)</f>
        <v>Standard</v>
      </c>
      <c r="C1050" s="102" t="s">
        <v>628</v>
      </c>
      <c r="D1050" s="172" t="s">
        <v>443</v>
      </c>
      <c r="E1050" s="148" t="s">
        <v>361</v>
      </c>
      <c r="F1050" s="75">
        <f>IFERROR(VLOOKUP(N1050,'Order Summary'!$I:$AF,MATCH('Order Import'!D1050,'Order Summary'!$I$13:$AF$13,0),FALSE),)</f>
        <v>0</v>
      </c>
      <c r="M1050" s="102" t="str">
        <f>VLOOKUP(A1050,'Order Summary'!$B:$E,4,FALSE)</f>
        <v>BLUE/BLACK/NEON PINK</v>
      </c>
      <c r="N1050" s="75" t="str">
        <f t="shared" si="31"/>
        <v>000600BLUE/BLACK/NEON PINKV01</v>
      </c>
      <c r="O1050" s="75" t="str">
        <f>VLOOKUP(A1050,'Order Import'!A:C,3,FALSE)</f>
        <v>BLBKNP</v>
      </c>
    </row>
    <row r="1051" spans="1:15">
      <c r="A1051" s="171" t="s">
        <v>572</v>
      </c>
      <c r="B1051" s="102" t="str">
        <f>VLOOKUP(A1051,'Order Summary'!B:G,5,FALSE)</f>
        <v>Standard</v>
      </c>
      <c r="C1051" s="102" t="s">
        <v>628</v>
      </c>
      <c r="D1051" s="172" t="s">
        <v>444</v>
      </c>
      <c r="E1051" s="148" t="s">
        <v>361</v>
      </c>
      <c r="F1051" s="75">
        <f>IFERROR(VLOOKUP(N1051,'Order Summary'!$I:$AF,MATCH('Order Import'!D1051,'Order Summary'!$I$13:$AF$13,0),FALSE),)</f>
        <v>0</v>
      </c>
      <c r="M1051" s="102" t="str">
        <f>VLOOKUP(A1051,'Order Summary'!$B:$E,4,FALSE)</f>
        <v>BLUE/BLACK/NEON PINK</v>
      </c>
      <c r="N1051" s="75" t="str">
        <f t="shared" si="31"/>
        <v>000600BLUE/BLACK/NEON PINKV01</v>
      </c>
      <c r="O1051" s="75" t="str">
        <f>VLOOKUP(A1051,'Order Import'!A:C,3,FALSE)</f>
        <v>BLBKNP</v>
      </c>
    </row>
    <row r="1052" spans="1:15">
      <c r="A1052" s="171" t="s">
        <v>572</v>
      </c>
      <c r="B1052" s="102" t="str">
        <f>VLOOKUP(A1052,'Order Summary'!B:G,5,FALSE)</f>
        <v>Standard</v>
      </c>
      <c r="C1052" s="102" t="s">
        <v>628</v>
      </c>
      <c r="D1052" s="172" t="s">
        <v>445</v>
      </c>
      <c r="E1052" s="148" t="s">
        <v>361</v>
      </c>
      <c r="F1052" s="75">
        <f>IFERROR(VLOOKUP(N1052,'Order Summary'!$I:$AF,MATCH('Order Import'!D1052,'Order Summary'!$I$13:$AF$13,0),FALSE),)</f>
        <v>0</v>
      </c>
      <c r="M1052" s="102" t="str">
        <f>VLOOKUP(A1052,'Order Summary'!$B:$E,4,FALSE)</f>
        <v>BLUE/BLACK/NEON PINK</v>
      </c>
      <c r="N1052" s="75" t="str">
        <f t="shared" si="31"/>
        <v>000600BLUE/BLACK/NEON PINKV01</v>
      </c>
      <c r="O1052" s="75" t="str">
        <f>VLOOKUP(A1052,'Order Import'!A:C,3,FALSE)</f>
        <v>BLBKNP</v>
      </c>
    </row>
    <row r="1053" spans="1:15">
      <c r="A1053" s="171" t="s">
        <v>572</v>
      </c>
      <c r="B1053" s="102" t="str">
        <f>VLOOKUP(A1053,'Order Summary'!B:G,5,FALSE)</f>
        <v>Standard</v>
      </c>
      <c r="C1053" s="102" t="s">
        <v>628</v>
      </c>
      <c r="D1053" s="172" t="s">
        <v>446</v>
      </c>
      <c r="E1053" s="148" t="s">
        <v>361</v>
      </c>
      <c r="F1053" s="75">
        <f>IFERROR(VLOOKUP(N1053,'Order Summary'!$I:$AF,MATCH('Order Import'!D1053,'Order Summary'!$I$13:$AF$13,0),FALSE),)</f>
        <v>0</v>
      </c>
      <c r="M1053" s="102" t="str">
        <f>VLOOKUP(A1053,'Order Summary'!$B:$E,4,FALSE)</f>
        <v>BLUE/BLACK/NEON PINK</v>
      </c>
      <c r="N1053" s="75" t="str">
        <f t="shared" si="31"/>
        <v>000600BLUE/BLACK/NEON PINKV01</v>
      </c>
      <c r="O1053" s="75" t="str">
        <f>VLOOKUP(A1053,'Order Import'!A:C,3,FALSE)</f>
        <v>BLBKNP</v>
      </c>
    </row>
    <row r="1054" spans="1:15">
      <c r="A1054" s="171" t="s">
        <v>572</v>
      </c>
      <c r="B1054" s="102" t="str">
        <f>VLOOKUP(A1054,'Order Summary'!B:G,5,FALSE)</f>
        <v>Standard</v>
      </c>
      <c r="C1054" s="102" t="s">
        <v>628</v>
      </c>
      <c r="D1054" s="172" t="s">
        <v>447</v>
      </c>
      <c r="E1054" s="148" t="s">
        <v>361</v>
      </c>
      <c r="F1054" s="75">
        <f>IFERROR(VLOOKUP(N1054,'Order Summary'!$I:$AF,MATCH('Order Import'!D1054,'Order Summary'!$I$13:$AF$13,0),FALSE),)</f>
        <v>0</v>
      </c>
      <c r="M1054" s="102" t="str">
        <f>VLOOKUP(A1054,'Order Summary'!$B:$E,4,FALSE)</f>
        <v>BLUE/BLACK/NEON PINK</v>
      </c>
      <c r="N1054" s="75" t="str">
        <f t="shared" si="31"/>
        <v>000600BLUE/BLACK/NEON PINKV01</v>
      </c>
      <c r="O1054" s="75" t="str">
        <f>VLOOKUP(A1054,'Order Import'!A:C,3,FALSE)</f>
        <v>BLBKNP</v>
      </c>
    </row>
    <row r="1055" spans="1:15">
      <c r="A1055" s="171" t="s">
        <v>572</v>
      </c>
      <c r="B1055" s="102" t="str">
        <f>VLOOKUP(A1055,'Order Summary'!B:G,5,FALSE)</f>
        <v>Standard</v>
      </c>
      <c r="C1055" s="102" t="s">
        <v>628</v>
      </c>
      <c r="D1055" s="172" t="s">
        <v>448</v>
      </c>
      <c r="E1055" s="148" t="s">
        <v>361</v>
      </c>
      <c r="F1055" s="75">
        <f>IFERROR(VLOOKUP(N1055,'Order Summary'!$I:$AF,MATCH('Order Import'!D1055,'Order Summary'!$I$13:$AF$13,0),FALSE),)</f>
        <v>0</v>
      </c>
      <c r="M1055" s="102" t="str">
        <f>VLOOKUP(A1055,'Order Summary'!$B:$E,4,FALSE)</f>
        <v>BLUE/BLACK/NEON PINK</v>
      </c>
      <c r="N1055" s="75" t="str">
        <f t="shared" si="31"/>
        <v>000600BLUE/BLACK/NEON PINKV01</v>
      </c>
      <c r="O1055" s="75" t="str">
        <f>VLOOKUP(A1055,'Order Import'!A:C,3,FALSE)</f>
        <v>BLBKNP</v>
      </c>
    </row>
    <row r="1056" spans="1:15">
      <c r="A1056" s="171" t="s">
        <v>572</v>
      </c>
      <c r="B1056" s="102" t="str">
        <f>VLOOKUP(A1056,'Order Summary'!B:G,5,FALSE)</f>
        <v>Standard</v>
      </c>
      <c r="C1056" s="102" t="s">
        <v>628</v>
      </c>
      <c r="D1056" s="172" t="s">
        <v>449</v>
      </c>
      <c r="E1056" s="148" t="s">
        <v>361</v>
      </c>
      <c r="F1056" s="75">
        <f>IFERROR(VLOOKUP(N1056,'Order Summary'!$I:$AF,MATCH('Order Import'!D1056,'Order Summary'!$I$13:$AF$13,0),FALSE),)</f>
        <v>0</v>
      </c>
      <c r="M1056" s="102" t="str">
        <f>VLOOKUP(A1056,'Order Summary'!$B:$E,4,FALSE)</f>
        <v>BLUE/BLACK/NEON PINK</v>
      </c>
      <c r="N1056" s="75" t="str">
        <f t="shared" si="31"/>
        <v>000600BLUE/BLACK/NEON PINKV01</v>
      </c>
      <c r="O1056" s="75" t="str">
        <f>VLOOKUP(A1056,'Order Import'!A:C,3,FALSE)</f>
        <v>BLBKNP</v>
      </c>
    </row>
    <row r="1057" spans="1:15">
      <c r="A1057" s="171" t="s">
        <v>572</v>
      </c>
      <c r="B1057" s="102" t="str">
        <f>VLOOKUP(A1057,'Order Summary'!B:G,5,FALSE)</f>
        <v>Standard</v>
      </c>
      <c r="C1057" s="102" t="s">
        <v>628</v>
      </c>
      <c r="D1057" s="172" t="s">
        <v>450</v>
      </c>
      <c r="E1057" s="148" t="s">
        <v>361</v>
      </c>
      <c r="F1057" s="75">
        <f>IFERROR(VLOOKUP(N1057,'Order Summary'!$I:$AF,MATCH('Order Import'!D1057,'Order Summary'!$I$13:$AF$13,0),FALSE),)</f>
        <v>0</v>
      </c>
      <c r="M1057" s="102" t="str">
        <f>VLOOKUP(A1057,'Order Summary'!$B:$E,4,FALSE)</f>
        <v>BLUE/BLACK/NEON PINK</v>
      </c>
      <c r="N1057" s="75" t="str">
        <f t="shared" si="31"/>
        <v>000600BLUE/BLACK/NEON PINKV01</v>
      </c>
      <c r="O1057" s="75" t="str">
        <f>VLOOKUP(A1057,'Order Import'!A:C,3,FALSE)</f>
        <v>BLBKNP</v>
      </c>
    </row>
    <row r="1058" spans="1:15">
      <c r="A1058" s="171" t="s">
        <v>572</v>
      </c>
      <c r="B1058" s="102" t="str">
        <f>VLOOKUP(A1058,'Order Summary'!B:G,5,FALSE)</f>
        <v>Standard</v>
      </c>
      <c r="C1058" s="102" t="s">
        <v>628</v>
      </c>
      <c r="D1058" s="172" t="s">
        <v>451</v>
      </c>
      <c r="E1058" s="148" t="s">
        <v>361</v>
      </c>
      <c r="F1058" s="75">
        <f>IFERROR(VLOOKUP(N1058,'Order Summary'!$I:$AF,MATCH('Order Import'!D1058,'Order Summary'!$I$13:$AF$13,0),FALSE),)</f>
        <v>0</v>
      </c>
      <c r="M1058" s="102" t="str">
        <f>VLOOKUP(A1058,'Order Summary'!$B:$E,4,FALSE)</f>
        <v>BLUE/BLACK/NEON PINK</v>
      </c>
      <c r="N1058" s="75" t="str">
        <f t="shared" si="31"/>
        <v>000600BLUE/BLACK/NEON PINKV01</v>
      </c>
      <c r="O1058" s="75" t="str">
        <f>VLOOKUP(A1058,'Order Import'!A:C,3,FALSE)</f>
        <v>BLBKNP</v>
      </c>
    </row>
    <row r="1059" spans="1:15">
      <c r="A1059" s="171" t="s">
        <v>572</v>
      </c>
      <c r="B1059" s="102" t="str">
        <f>VLOOKUP(A1059,'Order Summary'!B:G,5,FALSE)</f>
        <v>Standard</v>
      </c>
      <c r="C1059" s="102" t="s">
        <v>628</v>
      </c>
      <c r="D1059" s="172" t="s">
        <v>452</v>
      </c>
      <c r="E1059" s="148" t="s">
        <v>361</v>
      </c>
      <c r="F1059" s="75">
        <f>IFERROR(VLOOKUP(N1059,'Order Summary'!$I:$AF,MATCH('Order Import'!D1059,'Order Summary'!$I$13:$AF$13,0),FALSE),)</f>
        <v>0</v>
      </c>
      <c r="M1059" s="102" t="str">
        <f>VLOOKUP(A1059,'Order Summary'!$B:$E,4,FALSE)</f>
        <v>BLUE/BLACK/NEON PINK</v>
      </c>
      <c r="N1059" s="75" t="str">
        <f t="shared" si="31"/>
        <v>000600BLUE/BLACK/NEON PINKV01</v>
      </c>
      <c r="O1059" s="75" t="str">
        <f>VLOOKUP(A1059,'Order Import'!A:C,3,FALSE)</f>
        <v>BLBKNP</v>
      </c>
    </row>
    <row r="1060" spans="1:15">
      <c r="A1060" s="171" t="s">
        <v>572</v>
      </c>
      <c r="B1060" s="102" t="str">
        <f>VLOOKUP(A1060,'Order Summary'!B:G,5,FALSE)</f>
        <v>Standard</v>
      </c>
      <c r="C1060" s="102" t="s">
        <v>628</v>
      </c>
      <c r="D1060" s="172" t="s">
        <v>453</v>
      </c>
      <c r="E1060" s="148" t="s">
        <v>361</v>
      </c>
      <c r="F1060" s="75">
        <f>IFERROR(VLOOKUP(N1060,'Order Summary'!$I:$AF,MATCH('Order Import'!D1060,'Order Summary'!$I$13:$AF$13,0),FALSE),)</f>
        <v>0</v>
      </c>
      <c r="M1060" s="102" t="str">
        <f>VLOOKUP(A1060,'Order Summary'!$B:$E,4,FALSE)</f>
        <v>BLUE/BLACK/NEON PINK</v>
      </c>
      <c r="N1060" s="75" t="str">
        <f t="shared" si="31"/>
        <v>000600BLUE/BLACK/NEON PINKV01</v>
      </c>
      <c r="O1060" s="75" t="str">
        <f>VLOOKUP(A1060,'Order Import'!A:C,3,FALSE)</f>
        <v>BLBKNP</v>
      </c>
    </row>
    <row r="1061" spans="1:15">
      <c r="A1061" s="171" t="s">
        <v>572</v>
      </c>
      <c r="B1061" s="102" t="str">
        <f>VLOOKUP(A1061,'Order Summary'!B:G,5,FALSE)</f>
        <v>Standard</v>
      </c>
      <c r="C1061" s="102" t="s">
        <v>629</v>
      </c>
      <c r="D1061" s="172" t="s">
        <v>441</v>
      </c>
      <c r="E1061" s="148" t="s">
        <v>361</v>
      </c>
      <c r="F1061" s="75">
        <f>IFERROR(VLOOKUP(N1061,'Order Summary'!$I:$AF,MATCH('Order Import'!D1061,'Order Summary'!$I$13:$AF$13,0),FALSE),)</f>
        <v>0</v>
      </c>
      <c r="M1061" s="102" t="s">
        <v>581</v>
      </c>
      <c r="N1061" s="75" t="str">
        <f t="shared" ref="N1061:N1086" si="32">CONCATENATE(A1061,M1061,E1061)</f>
        <v>000600LIGHT GREY/TEAL/PURPLEV01</v>
      </c>
      <c r="O1061" s="75" t="s">
        <v>629</v>
      </c>
    </row>
    <row r="1062" spans="1:15">
      <c r="A1062" s="171" t="s">
        <v>572</v>
      </c>
      <c r="B1062" s="102" t="str">
        <f>VLOOKUP(A1062,'Order Summary'!B:G,5,FALSE)</f>
        <v>Standard</v>
      </c>
      <c r="C1062" s="102" t="s">
        <v>629</v>
      </c>
      <c r="D1062" s="172" t="s">
        <v>442</v>
      </c>
      <c r="E1062" s="148" t="s">
        <v>361</v>
      </c>
      <c r="F1062" s="75">
        <f>IFERROR(VLOOKUP(N1062,'Order Summary'!$I:$AF,MATCH('Order Import'!D1062,'Order Summary'!$I$13:$AF$13,0),FALSE),)</f>
        <v>0</v>
      </c>
      <c r="M1062" s="102" t="s">
        <v>581</v>
      </c>
      <c r="N1062" s="75" t="str">
        <f t="shared" si="32"/>
        <v>000600LIGHT GREY/TEAL/PURPLEV01</v>
      </c>
      <c r="O1062" s="75" t="s">
        <v>629</v>
      </c>
    </row>
    <row r="1063" spans="1:15">
      <c r="A1063" s="171" t="s">
        <v>572</v>
      </c>
      <c r="B1063" s="102" t="str">
        <f>VLOOKUP(A1063,'Order Summary'!B:G,5,FALSE)</f>
        <v>Standard</v>
      </c>
      <c r="C1063" s="102" t="s">
        <v>629</v>
      </c>
      <c r="D1063" s="172" t="s">
        <v>443</v>
      </c>
      <c r="E1063" s="148" t="s">
        <v>361</v>
      </c>
      <c r="F1063" s="75">
        <f>IFERROR(VLOOKUP(N1063,'Order Summary'!$I:$AF,MATCH('Order Import'!D1063,'Order Summary'!$I$13:$AF$13,0),FALSE),)</f>
        <v>0</v>
      </c>
      <c r="M1063" s="102" t="s">
        <v>581</v>
      </c>
      <c r="N1063" s="75" t="str">
        <f t="shared" si="32"/>
        <v>000600LIGHT GREY/TEAL/PURPLEV01</v>
      </c>
      <c r="O1063" s="75" t="s">
        <v>629</v>
      </c>
    </row>
    <row r="1064" spans="1:15">
      <c r="A1064" s="171" t="s">
        <v>572</v>
      </c>
      <c r="B1064" s="102" t="str">
        <f>VLOOKUP(A1064,'Order Summary'!B:G,5,FALSE)</f>
        <v>Standard</v>
      </c>
      <c r="C1064" s="102" t="s">
        <v>629</v>
      </c>
      <c r="D1064" s="172" t="s">
        <v>444</v>
      </c>
      <c r="E1064" s="148" t="s">
        <v>361</v>
      </c>
      <c r="F1064" s="75">
        <f>IFERROR(VLOOKUP(N1064,'Order Summary'!$I:$AF,MATCH('Order Import'!D1064,'Order Summary'!$I$13:$AF$13,0),FALSE),)</f>
        <v>0</v>
      </c>
      <c r="M1064" s="102" t="s">
        <v>581</v>
      </c>
      <c r="N1064" s="75" t="str">
        <f t="shared" si="32"/>
        <v>000600LIGHT GREY/TEAL/PURPLEV01</v>
      </c>
      <c r="O1064" s="75" t="s">
        <v>629</v>
      </c>
    </row>
    <row r="1065" spans="1:15">
      <c r="A1065" s="171" t="s">
        <v>572</v>
      </c>
      <c r="B1065" s="102" t="str">
        <f>VLOOKUP(A1065,'Order Summary'!B:G,5,FALSE)</f>
        <v>Standard</v>
      </c>
      <c r="C1065" s="102" t="s">
        <v>629</v>
      </c>
      <c r="D1065" s="172" t="s">
        <v>445</v>
      </c>
      <c r="E1065" s="148" t="s">
        <v>361</v>
      </c>
      <c r="F1065" s="75">
        <f>IFERROR(VLOOKUP(N1065,'Order Summary'!$I:$AF,MATCH('Order Import'!D1065,'Order Summary'!$I$13:$AF$13,0),FALSE),)</f>
        <v>0</v>
      </c>
      <c r="M1065" s="102" t="s">
        <v>581</v>
      </c>
      <c r="N1065" s="75" t="str">
        <f t="shared" si="32"/>
        <v>000600LIGHT GREY/TEAL/PURPLEV01</v>
      </c>
      <c r="O1065" s="75" t="s">
        <v>629</v>
      </c>
    </row>
    <row r="1066" spans="1:15">
      <c r="A1066" s="171" t="s">
        <v>572</v>
      </c>
      <c r="B1066" s="102" t="str">
        <f>VLOOKUP(A1066,'Order Summary'!B:G,5,FALSE)</f>
        <v>Standard</v>
      </c>
      <c r="C1066" s="102" t="s">
        <v>629</v>
      </c>
      <c r="D1066" s="172" t="s">
        <v>446</v>
      </c>
      <c r="E1066" s="148" t="s">
        <v>361</v>
      </c>
      <c r="F1066" s="75">
        <f>IFERROR(VLOOKUP(N1066,'Order Summary'!$I:$AF,MATCH('Order Import'!D1066,'Order Summary'!$I$13:$AF$13,0),FALSE),)</f>
        <v>0</v>
      </c>
      <c r="M1066" s="102" t="s">
        <v>581</v>
      </c>
      <c r="N1066" s="75" t="str">
        <f t="shared" si="32"/>
        <v>000600LIGHT GREY/TEAL/PURPLEV01</v>
      </c>
      <c r="O1066" s="75" t="s">
        <v>629</v>
      </c>
    </row>
    <row r="1067" spans="1:15">
      <c r="A1067" s="171" t="s">
        <v>572</v>
      </c>
      <c r="B1067" s="102" t="str">
        <f>VLOOKUP(A1067,'Order Summary'!B:G,5,FALSE)</f>
        <v>Standard</v>
      </c>
      <c r="C1067" s="102" t="s">
        <v>629</v>
      </c>
      <c r="D1067" s="172" t="s">
        <v>447</v>
      </c>
      <c r="E1067" s="148" t="s">
        <v>361</v>
      </c>
      <c r="F1067" s="75">
        <f>IFERROR(VLOOKUP(N1067,'Order Summary'!$I:$AF,MATCH('Order Import'!D1067,'Order Summary'!$I$13:$AF$13,0),FALSE),)</f>
        <v>0</v>
      </c>
      <c r="M1067" s="102" t="s">
        <v>581</v>
      </c>
      <c r="N1067" s="75" t="str">
        <f t="shared" si="32"/>
        <v>000600LIGHT GREY/TEAL/PURPLEV01</v>
      </c>
      <c r="O1067" s="75" t="s">
        <v>629</v>
      </c>
    </row>
    <row r="1068" spans="1:15">
      <c r="A1068" s="171" t="s">
        <v>572</v>
      </c>
      <c r="B1068" s="102" t="str">
        <f>VLOOKUP(A1068,'Order Summary'!B:G,5,FALSE)</f>
        <v>Standard</v>
      </c>
      <c r="C1068" s="102" t="s">
        <v>629</v>
      </c>
      <c r="D1068" s="172" t="s">
        <v>448</v>
      </c>
      <c r="E1068" s="148" t="s">
        <v>361</v>
      </c>
      <c r="F1068" s="75">
        <f>IFERROR(VLOOKUP(N1068,'Order Summary'!$I:$AF,MATCH('Order Import'!D1068,'Order Summary'!$I$13:$AF$13,0),FALSE),)</f>
        <v>0</v>
      </c>
      <c r="M1068" s="102" t="s">
        <v>581</v>
      </c>
      <c r="N1068" s="75" t="str">
        <f t="shared" si="32"/>
        <v>000600LIGHT GREY/TEAL/PURPLEV01</v>
      </c>
      <c r="O1068" s="75" t="s">
        <v>629</v>
      </c>
    </row>
    <row r="1069" spans="1:15">
      <c r="A1069" s="171" t="s">
        <v>572</v>
      </c>
      <c r="B1069" s="102" t="str">
        <f>VLOOKUP(A1069,'Order Summary'!B:G,5,FALSE)</f>
        <v>Standard</v>
      </c>
      <c r="C1069" s="102" t="s">
        <v>629</v>
      </c>
      <c r="D1069" s="172" t="s">
        <v>449</v>
      </c>
      <c r="E1069" s="148" t="s">
        <v>361</v>
      </c>
      <c r="F1069" s="75">
        <f>IFERROR(VLOOKUP(N1069,'Order Summary'!$I:$AF,MATCH('Order Import'!D1069,'Order Summary'!$I$13:$AF$13,0),FALSE),)</f>
        <v>0</v>
      </c>
      <c r="M1069" s="102" t="s">
        <v>581</v>
      </c>
      <c r="N1069" s="75" t="str">
        <f t="shared" si="32"/>
        <v>000600LIGHT GREY/TEAL/PURPLEV01</v>
      </c>
      <c r="O1069" s="75" t="s">
        <v>629</v>
      </c>
    </row>
    <row r="1070" spans="1:15">
      <c r="A1070" s="171" t="s">
        <v>572</v>
      </c>
      <c r="B1070" s="102" t="str">
        <f>VLOOKUP(A1070,'Order Summary'!B:G,5,FALSE)</f>
        <v>Standard</v>
      </c>
      <c r="C1070" s="102" t="s">
        <v>629</v>
      </c>
      <c r="D1070" s="172" t="s">
        <v>450</v>
      </c>
      <c r="E1070" s="148" t="s">
        <v>361</v>
      </c>
      <c r="F1070" s="75">
        <f>IFERROR(VLOOKUP(N1070,'Order Summary'!$I:$AF,MATCH('Order Import'!D1070,'Order Summary'!$I$13:$AF$13,0),FALSE),)</f>
        <v>0</v>
      </c>
      <c r="M1070" s="102" t="s">
        <v>581</v>
      </c>
      <c r="N1070" s="75" t="str">
        <f t="shared" si="32"/>
        <v>000600LIGHT GREY/TEAL/PURPLEV01</v>
      </c>
      <c r="O1070" s="75" t="s">
        <v>629</v>
      </c>
    </row>
    <row r="1071" spans="1:15">
      <c r="A1071" s="171" t="s">
        <v>572</v>
      </c>
      <c r="B1071" s="102" t="str">
        <f>VLOOKUP(A1071,'Order Summary'!B:G,5,FALSE)</f>
        <v>Standard</v>
      </c>
      <c r="C1071" s="102" t="s">
        <v>629</v>
      </c>
      <c r="D1071" s="172" t="s">
        <v>451</v>
      </c>
      <c r="E1071" s="148" t="s">
        <v>361</v>
      </c>
      <c r="F1071" s="75">
        <f>IFERROR(VLOOKUP(N1071,'Order Summary'!$I:$AF,MATCH('Order Import'!D1071,'Order Summary'!$I$13:$AF$13,0),FALSE),)</f>
        <v>0</v>
      </c>
      <c r="M1071" s="102" t="s">
        <v>581</v>
      </c>
      <c r="N1071" s="75" t="str">
        <f t="shared" si="32"/>
        <v>000600LIGHT GREY/TEAL/PURPLEV01</v>
      </c>
      <c r="O1071" s="75" t="s">
        <v>629</v>
      </c>
    </row>
    <row r="1072" spans="1:15">
      <c r="A1072" s="171" t="s">
        <v>572</v>
      </c>
      <c r="B1072" s="102" t="str">
        <f>VLOOKUP(A1072,'Order Summary'!B:G,5,FALSE)</f>
        <v>Standard</v>
      </c>
      <c r="C1072" s="102" t="s">
        <v>629</v>
      </c>
      <c r="D1072" s="172" t="s">
        <v>452</v>
      </c>
      <c r="E1072" s="148" t="s">
        <v>361</v>
      </c>
      <c r="F1072" s="75">
        <f>IFERROR(VLOOKUP(N1072,'Order Summary'!$I:$AF,MATCH('Order Import'!D1072,'Order Summary'!$I$13:$AF$13,0),FALSE),)</f>
        <v>0</v>
      </c>
      <c r="M1072" s="102" t="s">
        <v>581</v>
      </c>
      <c r="N1072" s="75" t="str">
        <f t="shared" si="32"/>
        <v>000600LIGHT GREY/TEAL/PURPLEV01</v>
      </c>
      <c r="O1072" s="75" t="s">
        <v>629</v>
      </c>
    </row>
    <row r="1073" spans="1:15">
      <c r="A1073" s="171" t="s">
        <v>572</v>
      </c>
      <c r="B1073" s="102" t="str">
        <f>VLOOKUP(A1073,'Order Summary'!B:G,5,FALSE)</f>
        <v>Standard</v>
      </c>
      <c r="C1073" s="102" t="s">
        <v>629</v>
      </c>
      <c r="D1073" s="172" t="s">
        <v>453</v>
      </c>
      <c r="E1073" s="148" t="s">
        <v>361</v>
      </c>
      <c r="F1073" s="75">
        <f>IFERROR(VLOOKUP(N1073,'Order Summary'!$I:$AF,MATCH('Order Import'!D1073,'Order Summary'!$I$13:$AF$13,0),FALSE),)</f>
        <v>0</v>
      </c>
      <c r="M1073" s="102" t="s">
        <v>581</v>
      </c>
      <c r="N1073" s="75" t="str">
        <f t="shared" si="32"/>
        <v>000600LIGHT GREY/TEAL/PURPLEV01</v>
      </c>
      <c r="O1073" s="75" t="s">
        <v>629</v>
      </c>
    </row>
    <row r="1074" spans="1:15">
      <c r="A1074" s="171" t="s">
        <v>572</v>
      </c>
      <c r="B1074" s="102" t="str">
        <f>VLOOKUP(A1074,'Order Summary'!B:G,5,FALSE)</f>
        <v>Standard</v>
      </c>
      <c r="C1074" s="102" t="s">
        <v>477</v>
      </c>
      <c r="D1074" s="172" t="s">
        <v>441</v>
      </c>
      <c r="E1074" s="148" t="s">
        <v>361</v>
      </c>
      <c r="F1074" s="75">
        <f>IFERROR(VLOOKUP(N1074,'Order Summary'!$I:$AF,MATCH('Order Import'!D1074,'Order Summary'!$I$13:$AF$13,0),FALSE),)</f>
        <v>0</v>
      </c>
      <c r="M1074" s="102" t="s">
        <v>407</v>
      </c>
      <c r="N1074" s="75" t="str">
        <f t="shared" si="32"/>
        <v>000600BLACK/GREYV01</v>
      </c>
      <c r="O1074" s="75" t="s">
        <v>477</v>
      </c>
    </row>
    <row r="1075" spans="1:15">
      <c r="A1075" s="171" t="s">
        <v>572</v>
      </c>
      <c r="B1075" s="102" t="str">
        <f>VLOOKUP(A1075,'Order Summary'!B:G,5,FALSE)</f>
        <v>Standard</v>
      </c>
      <c r="C1075" s="102" t="s">
        <v>477</v>
      </c>
      <c r="D1075" s="172" t="s">
        <v>442</v>
      </c>
      <c r="E1075" s="148" t="s">
        <v>361</v>
      </c>
      <c r="F1075" s="75">
        <f>IFERROR(VLOOKUP(N1075,'Order Summary'!$I:$AF,MATCH('Order Import'!D1075,'Order Summary'!$I$13:$AF$13,0),FALSE),)</f>
        <v>0</v>
      </c>
      <c r="M1075" s="102" t="s">
        <v>407</v>
      </c>
      <c r="N1075" s="75" t="str">
        <f t="shared" si="32"/>
        <v>000600BLACK/GREYV01</v>
      </c>
      <c r="O1075" s="75" t="s">
        <v>477</v>
      </c>
    </row>
    <row r="1076" spans="1:15">
      <c r="A1076" s="171" t="s">
        <v>572</v>
      </c>
      <c r="B1076" s="102" t="str">
        <f>VLOOKUP(A1076,'Order Summary'!B:G,5,FALSE)</f>
        <v>Standard</v>
      </c>
      <c r="C1076" s="102" t="s">
        <v>477</v>
      </c>
      <c r="D1076" s="172" t="s">
        <v>443</v>
      </c>
      <c r="E1076" s="148" t="s">
        <v>361</v>
      </c>
      <c r="F1076" s="75">
        <f>IFERROR(VLOOKUP(N1076,'Order Summary'!$I:$AF,MATCH('Order Import'!D1076,'Order Summary'!$I$13:$AF$13,0),FALSE),)</f>
        <v>0</v>
      </c>
      <c r="M1076" s="102" t="s">
        <v>407</v>
      </c>
      <c r="N1076" s="75" t="str">
        <f t="shared" si="32"/>
        <v>000600BLACK/GREYV01</v>
      </c>
      <c r="O1076" s="75" t="s">
        <v>477</v>
      </c>
    </row>
    <row r="1077" spans="1:15">
      <c r="A1077" s="171" t="s">
        <v>572</v>
      </c>
      <c r="B1077" s="102" t="str">
        <f>VLOOKUP(A1077,'Order Summary'!B:G,5,FALSE)</f>
        <v>Standard</v>
      </c>
      <c r="C1077" s="102" t="s">
        <v>477</v>
      </c>
      <c r="D1077" s="172" t="s">
        <v>444</v>
      </c>
      <c r="E1077" s="148" t="s">
        <v>361</v>
      </c>
      <c r="F1077" s="75">
        <f>IFERROR(VLOOKUP(N1077,'Order Summary'!$I:$AF,MATCH('Order Import'!D1077,'Order Summary'!$I$13:$AF$13,0),FALSE),)</f>
        <v>0</v>
      </c>
      <c r="M1077" s="102" t="s">
        <v>407</v>
      </c>
      <c r="N1077" s="75" t="str">
        <f t="shared" si="32"/>
        <v>000600BLACK/GREYV01</v>
      </c>
      <c r="O1077" s="75" t="s">
        <v>477</v>
      </c>
    </row>
    <row r="1078" spans="1:15">
      <c r="A1078" s="171" t="s">
        <v>572</v>
      </c>
      <c r="B1078" s="102" t="str">
        <f>VLOOKUP(A1078,'Order Summary'!B:G,5,FALSE)</f>
        <v>Standard</v>
      </c>
      <c r="C1078" s="102" t="s">
        <v>477</v>
      </c>
      <c r="D1078" s="172" t="s">
        <v>445</v>
      </c>
      <c r="E1078" s="148" t="s">
        <v>361</v>
      </c>
      <c r="F1078" s="75">
        <f>IFERROR(VLOOKUP(N1078,'Order Summary'!$I:$AF,MATCH('Order Import'!D1078,'Order Summary'!$I$13:$AF$13,0),FALSE),)</f>
        <v>0</v>
      </c>
      <c r="M1078" s="102" t="s">
        <v>407</v>
      </c>
      <c r="N1078" s="75" t="str">
        <f t="shared" si="32"/>
        <v>000600BLACK/GREYV01</v>
      </c>
      <c r="O1078" s="75" t="s">
        <v>477</v>
      </c>
    </row>
    <row r="1079" spans="1:15">
      <c r="A1079" s="171" t="s">
        <v>572</v>
      </c>
      <c r="B1079" s="102" t="str">
        <f>VLOOKUP(A1079,'Order Summary'!B:G,5,FALSE)</f>
        <v>Standard</v>
      </c>
      <c r="C1079" s="102" t="s">
        <v>477</v>
      </c>
      <c r="D1079" s="172" t="s">
        <v>446</v>
      </c>
      <c r="E1079" s="148" t="s">
        <v>361</v>
      </c>
      <c r="F1079" s="75">
        <f>IFERROR(VLOOKUP(N1079,'Order Summary'!$I:$AF,MATCH('Order Import'!D1079,'Order Summary'!$I$13:$AF$13,0),FALSE),)</f>
        <v>0</v>
      </c>
      <c r="M1079" s="102" t="s">
        <v>407</v>
      </c>
      <c r="N1079" s="75" t="str">
        <f t="shared" si="32"/>
        <v>000600BLACK/GREYV01</v>
      </c>
      <c r="O1079" s="75" t="s">
        <v>477</v>
      </c>
    </row>
    <row r="1080" spans="1:15">
      <c r="A1080" s="171" t="s">
        <v>572</v>
      </c>
      <c r="B1080" s="102" t="str">
        <f>VLOOKUP(A1080,'Order Summary'!B:G,5,FALSE)</f>
        <v>Standard</v>
      </c>
      <c r="C1080" s="102" t="s">
        <v>477</v>
      </c>
      <c r="D1080" s="172" t="s">
        <v>447</v>
      </c>
      <c r="E1080" s="148" t="s">
        <v>361</v>
      </c>
      <c r="F1080" s="75">
        <f>IFERROR(VLOOKUP(N1080,'Order Summary'!$I:$AF,MATCH('Order Import'!D1080,'Order Summary'!$I$13:$AF$13,0),FALSE),)</f>
        <v>0</v>
      </c>
      <c r="M1080" s="102" t="s">
        <v>407</v>
      </c>
      <c r="N1080" s="75" t="str">
        <f t="shared" si="32"/>
        <v>000600BLACK/GREYV01</v>
      </c>
      <c r="O1080" s="75" t="s">
        <v>477</v>
      </c>
    </row>
    <row r="1081" spans="1:15">
      <c r="A1081" s="171" t="s">
        <v>572</v>
      </c>
      <c r="B1081" s="102" t="str">
        <f>VLOOKUP(A1081,'Order Summary'!B:G,5,FALSE)</f>
        <v>Standard</v>
      </c>
      <c r="C1081" s="102" t="s">
        <v>477</v>
      </c>
      <c r="D1081" s="172" t="s">
        <v>448</v>
      </c>
      <c r="E1081" s="148" t="s">
        <v>361</v>
      </c>
      <c r="F1081" s="75">
        <f>IFERROR(VLOOKUP(N1081,'Order Summary'!$I:$AF,MATCH('Order Import'!D1081,'Order Summary'!$I$13:$AF$13,0),FALSE),)</f>
        <v>0</v>
      </c>
      <c r="M1081" s="102" t="s">
        <v>407</v>
      </c>
      <c r="N1081" s="75" t="str">
        <f t="shared" si="32"/>
        <v>000600BLACK/GREYV01</v>
      </c>
      <c r="O1081" s="75" t="s">
        <v>477</v>
      </c>
    </row>
    <row r="1082" spans="1:15">
      <c r="A1082" s="171" t="s">
        <v>572</v>
      </c>
      <c r="B1082" s="102" t="str">
        <f>VLOOKUP(A1082,'Order Summary'!B:G,5,FALSE)</f>
        <v>Standard</v>
      </c>
      <c r="C1082" s="102" t="s">
        <v>477</v>
      </c>
      <c r="D1082" s="172" t="s">
        <v>449</v>
      </c>
      <c r="E1082" s="148" t="s">
        <v>361</v>
      </c>
      <c r="F1082" s="75">
        <f>IFERROR(VLOOKUP(N1082,'Order Summary'!$I:$AF,MATCH('Order Import'!D1082,'Order Summary'!$I$13:$AF$13,0),FALSE),)</f>
        <v>0</v>
      </c>
      <c r="M1082" s="102" t="s">
        <v>407</v>
      </c>
      <c r="N1082" s="75" t="str">
        <f t="shared" si="32"/>
        <v>000600BLACK/GREYV01</v>
      </c>
      <c r="O1082" s="75" t="s">
        <v>477</v>
      </c>
    </row>
    <row r="1083" spans="1:15">
      <c r="A1083" s="171" t="s">
        <v>572</v>
      </c>
      <c r="B1083" s="102" t="str">
        <f>VLOOKUP(A1083,'Order Summary'!B:G,5,FALSE)</f>
        <v>Standard</v>
      </c>
      <c r="C1083" s="102" t="s">
        <v>477</v>
      </c>
      <c r="D1083" s="172" t="s">
        <v>450</v>
      </c>
      <c r="E1083" s="148" t="s">
        <v>361</v>
      </c>
      <c r="F1083" s="75">
        <f>IFERROR(VLOOKUP(N1083,'Order Summary'!$I:$AF,MATCH('Order Import'!D1083,'Order Summary'!$I$13:$AF$13,0),FALSE),)</f>
        <v>0</v>
      </c>
      <c r="M1083" s="102" t="s">
        <v>407</v>
      </c>
      <c r="N1083" s="75" t="str">
        <f t="shared" si="32"/>
        <v>000600BLACK/GREYV01</v>
      </c>
      <c r="O1083" s="75" t="s">
        <v>477</v>
      </c>
    </row>
    <row r="1084" spans="1:15">
      <c r="A1084" s="171" t="s">
        <v>572</v>
      </c>
      <c r="B1084" s="102" t="str">
        <f>VLOOKUP(A1084,'Order Summary'!B:G,5,FALSE)</f>
        <v>Standard</v>
      </c>
      <c r="C1084" s="102" t="s">
        <v>477</v>
      </c>
      <c r="D1084" s="172" t="s">
        <v>451</v>
      </c>
      <c r="E1084" s="148" t="s">
        <v>361</v>
      </c>
      <c r="F1084" s="75">
        <f>IFERROR(VLOOKUP(N1084,'Order Summary'!$I:$AF,MATCH('Order Import'!D1084,'Order Summary'!$I$13:$AF$13,0),FALSE),)</f>
        <v>0</v>
      </c>
      <c r="M1084" s="102" t="s">
        <v>407</v>
      </c>
      <c r="N1084" s="75" t="str">
        <f t="shared" si="32"/>
        <v>000600BLACK/GREYV01</v>
      </c>
      <c r="O1084" s="75" t="s">
        <v>477</v>
      </c>
    </row>
    <row r="1085" spans="1:15">
      <c r="A1085" s="171" t="s">
        <v>572</v>
      </c>
      <c r="B1085" s="102" t="str">
        <f>VLOOKUP(A1085,'Order Summary'!B:G,5,FALSE)</f>
        <v>Standard</v>
      </c>
      <c r="C1085" s="102" t="s">
        <v>477</v>
      </c>
      <c r="D1085" s="172" t="s">
        <v>452</v>
      </c>
      <c r="E1085" s="148" t="s">
        <v>361</v>
      </c>
      <c r="F1085" s="75">
        <f>IFERROR(VLOOKUP(N1085,'Order Summary'!$I:$AF,MATCH('Order Import'!D1085,'Order Summary'!$I$13:$AF$13,0),FALSE),)</f>
        <v>0</v>
      </c>
      <c r="M1085" s="102" t="s">
        <v>407</v>
      </c>
      <c r="N1085" s="75" t="str">
        <f t="shared" si="32"/>
        <v>000600BLACK/GREYV01</v>
      </c>
      <c r="O1085" s="75" t="s">
        <v>477</v>
      </c>
    </row>
    <row r="1086" spans="1:15">
      <c r="A1086" s="171" t="s">
        <v>572</v>
      </c>
      <c r="B1086" s="102" t="str">
        <f>VLOOKUP(A1086,'Order Summary'!B:G,5,FALSE)</f>
        <v>Standard</v>
      </c>
      <c r="C1086" s="102" t="s">
        <v>477</v>
      </c>
      <c r="D1086" s="172" t="s">
        <v>453</v>
      </c>
      <c r="E1086" s="148" t="s">
        <v>361</v>
      </c>
      <c r="F1086" s="75">
        <f>IFERROR(VLOOKUP(N1086,'Order Summary'!$I:$AF,MATCH('Order Import'!D1086,'Order Summary'!$I$13:$AF$13,0),FALSE),)</f>
        <v>0</v>
      </c>
      <c r="M1086" s="102" t="s">
        <v>407</v>
      </c>
      <c r="N1086" s="75" t="str">
        <f t="shared" si="32"/>
        <v>000600BLACK/GREYV01</v>
      </c>
      <c r="O1086" s="75" t="s">
        <v>477</v>
      </c>
    </row>
    <row r="1087" spans="1:15">
      <c r="A1087" s="171" t="s">
        <v>365</v>
      </c>
      <c r="B1087" s="102" t="str">
        <f>VLOOKUP(A1087,'Order Summary'!B:G,5,FALSE)</f>
        <v>Standard</v>
      </c>
      <c r="C1087" s="102" t="s">
        <v>487</v>
      </c>
      <c r="D1087" s="172" t="s">
        <v>447</v>
      </c>
      <c r="E1087" s="148" t="s">
        <v>361</v>
      </c>
      <c r="F1087" s="75">
        <f>IFERROR(VLOOKUP(N1087,'Order Summary'!$I:$AF,MATCH('Order Import'!D1087,'Order Summary'!$I$13:$AF$13,0),FALSE),)</f>
        <v>0</v>
      </c>
      <c r="M1087" s="102" t="str">
        <f>VLOOKUP(A1087,'Order Summary'!$B:$E,4,FALSE)</f>
        <v>RED/BLACK</v>
      </c>
      <c r="N1087" s="75" t="str">
        <f t="shared" ref="N1087:N1101" si="33">CONCATENATE(A1087,M1087,E1087)</f>
        <v>000039RED/BLACKV01</v>
      </c>
      <c r="O1087" s="75" t="str">
        <f>VLOOKUP(A1087,'Order Import'!A:C,3,FALSE)</f>
        <v>RDBK</v>
      </c>
    </row>
    <row r="1088" spans="1:15">
      <c r="A1088" s="171" t="s">
        <v>365</v>
      </c>
      <c r="B1088" s="102" t="str">
        <f>VLOOKUP(A1088,'Order Summary'!B:G,5,FALSE)</f>
        <v>Standard</v>
      </c>
      <c r="C1088" s="102" t="s">
        <v>487</v>
      </c>
      <c r="D1088" s="172" t="s">
        <v>448</v>
      </c>
      <c r="E1088" s="148" t="s">
        <v>361</v>
      </c>
      <c r="F1088" s="75">
        <f>IFERROR(VLOOKUP(N1088,'Order Summary'!$I:$AF,MATCH('Order Import'!D1088,'Order Summary'!$I$13:$AF$13,0),FALSE),)</f>
        <v>0</v>
      </c>
      <c r="M1088" s="102" t="str">
        <f>VLOOKUP(A1088,'Order Summary'!$B:$E,4,FALSE)</f>
        <v>RED/BLACK</v>
      </c>
      <c r="N1088" s="75" t="str">
        <f t="shared" si="33"/>
        <v>000039RED/BLACKV01</v>
      </c>
      <c r="O1088" s="75" t="str">
        <f>VLOOKUP(A1088,'Order Import'!A:C,3,FALSE)</f>
        <v>RDBK</v>
      </c>
    </row>
    <row r="1089" spans="1:15">
      <c r="A1089" s="171" t="s">
        <v>365</v>
      </c>
      <c r="B1089" s="102" t="str">
        <f>VLOOKUP(A1089,'Order Summary'!B:G,5,FALSE)</f>
        <v>Standard</v>
      </c>
      <c r="C1089" s="102" t="s">
        <v>487</v>
      </c>
      <c r="D1089" s="172" t="s">
        <v>449</v>
      </c>
      <c r="E1089" s="148" t="s">
        <v>361</v>
      </c>
      <c r="F1089" s="75">
        <f>IFERROR(VLOOKUP(N1089,'Order Summary'!$I:$AF,MATCH('Order Import'!D1089,'Order Summary'!$I$13:$AF$13,0),FALSE),)</f>
        <v>0</v>
      </c>
      <c r="M1089" s="102" t="str">
        <f>VLOOKUP(A1089,'Order Summary'!$B:$E,4,FALSE)</f>
        <v>RED/BLACK</v>
      </c>
      <c r="N1089" s="75" t="str">
        <f t="shared" si="33"/>
        <v>000039RED/BLACKV01</v>
      </c>
      <c r="O1089" s="75" t="str">
        <f>VLOOKUP(A1089,'Order Import'!A:C,3,FALSE)</f>
        <v>RDBK</v>
      </c>
    </row>
    <row r="1090" spans="1:15">
      <c r="A1090" s="171" t="s">
        <v>365</v>
      </c>
      <c r="B1090" s="102" t="str">
        <f>VLOOKUP(A1090,'Order Summary'!B:G,5,FALSE)</f>
        <v>Standard</v>
      </c>
      <c r="C1090" s="102" t="s">
        <v>487</v>
      </c>
      <c r="D1090" s="172" t="s">
        <v>450</v>
      </c>
      <c r="E1090" s="148" t="s">
        <v>361</v>
      </c>
      <c r="F1090" s="75">
        <f>IFERROR(VLOOKUP(N1090,'Order Summary'!$I:$AF,MATCH('Order Import'!D1090,'Order Summary'!$I$13:$AF$13,0),FALSE),)</f>
        <v>0</v>
      </c>
      <c r="M1090" s="102" t="str">
        <f>VLOOKUP(A1090,'Order Summary'!$B:$E,4,FALSE)</f>
        <v>RED/BLACK</v>
      </c>
      <c r="N1090" s="75" t="str">
        <f t="shared" si="33"/>
        <v>000039RED/BLACKV01</v>
      </c>
      <c r="O1090" s="75" t="str">
        <f>VLOOKUP(A1090,'Order Import'!A:C,3,FALSE)</f>
        <v>RDBK</v>
      </c>
    </row>
    <row r="1091" spans="1:15">
      <c r="A1091" s="171" t="s">
        <v>365</v>
      </c>
      <c r="B1091" s="102" t="str">
        <f>VLOOKUP(A1091,'Order Summary'!B:G,5,FALSE)</f>
        <v>Standard</v>
      </c>
      <c r="C1091" s="102" t="s">
        <v>487</v>
      </c>
      <c r="D1091" s="172" t="s">
        <v>451</v>
      </c>
      <c r="E1091" s="148" t="s">
        <v>361</v>
      </c>
      <c r="F1091" s="75">
        <f>IFERROR(VLOOKUP(N1091,'Order Summary'!$I:$AF,MATCH('Order Import'!D1091,'Order Summary'!$I$13:$AF$13,0),FALSE),)</f>
        <v>0</v>
      </c>
      <c r="M1091" s="102" t="str">
        <f>VLOOKUP(A1091,'Order Summary'!$B:$E,4,FALSE)</f>
        <v>RED/BLACK</v>
      </c>
      <c r="N1091" s="75" t="str">
        <f t="shared" si="33"/>
        <v>000039RED/BLACKV01</v>
      </c>
      <c r="O1091" s="75" t="str">
        <f>VLOOKUP(A1091,'Order Import'!A:C,3,FALSE)</f>
        <v>RDBK</v>
      </c>
    </row>
    <row r="1092" spans="1:15">
      <c r="A1092" s="171" t="s">
        <v>365</v>
      </c>
      <c r="B1092" s="102" t="str">
        <f>VLOOKUP(A1092,'Order Summary'!B:G,5,FALSE)</f>
        <v>Standard</v>
      </c>
      <c r="C1092" s="102" t="s">
        <v>487</v>
      </c>
      <c r="D1092" s="172" t="s">
        <v>452</v>
      </c>
      <c r="E1092" s="148" t="s">
        <v>361</v>
      </c>
      <c r="F1092" s="75">
        <f>IFERROR(VLOOKUP(N1092,'Order Summary'!$I:$AF,MATCH('Order Import'!D1092,'Order Summary'!$I$13:$AF$13,0),FALSE),)</f>
        <v>0</v>
      </c>
      <c r="M1092" s="102" t="str">
        <f>VLOOKUP(A1092,'Order Summary'!$B:$E,4,FALSE)</f>
        <v>RED/BLACK</v>
      </c>
      <c r="N1092" s="75" t="str">
        <f t="shared" si="33"/>
        <v>000039RED/BLACKV01</v>
      </c>
      <c r="O1092" s="75" t="str">
        <f>VLOOKUP(A1092,'Order Import'!A:C,3,FALSE)</f>
        <v>RDBK</v>
      </c>
    </row>
    <row r="1093" spans="1:15">
      <c r="A1093" s="171" t="s">
        <v>365</v>
      </c>
      <c r="B1093" s="102" t="str">
        <f>VLOOKUP(A1093,'Order Summary'!B:G,5,FALSE)</f>
        <v>Standard</v>
      </c>
      <c r="C1093" s="102" t="s">
        <v>487</v>
      </c>
      <c r="D1093" s="172" t="s">
        <v>453</v>
      </c>
      <c r="E1093" s="148" t="s">
        <v>361</v>
      </c>
      <c r="F1093" s="75">
        <f>IFERROR(VLOOKUP(N1093,'Order Summary'!$I:$AF,MATCH('Order Import'!D1093,'Order Summary'!$I$13:$AF$13,0),FALSE),)</f>
        <v>0</v>
      </c>
      <c r="M1093" s="102" t="str">
        <f>VLOOKUP(A1093,'Order Summary'!$B:$E,4,FALSE)</f>
        <v>RED/BLACK</v>
      </c>
      <c r="N1093" s="75" t="str">
        <f t="shared" si="33"/>
        <v>000039RED/BLACKV01</v>
      </c>
      <c r="O1093" s="75" t="str">
        <f>VLOOKUP(A1093,'Order Import'!A:C,3,FALSE)</f>
        <v>RDBK</v>
      </c>
    </row>
    <row r="1094" spans="1:15">
      <c r="A1094" s="171" t="s">
        <v>365</v>
      </c>
      <c r="B1094" s="102" t="str">
        <f>VLOOKUP(A1094,'Order Summary'!B:G,5,FALSE)</f>
        <v>Standard</v>
      </c>
      <c r="C1094" s="102" t="s">
        <v>487</v>
      </c>
      <c r="D1094" s="172" t="s">
        <v>454</v>
      </c>
      <c r="E1094" s="148" t="s">
        <v>361</v>
      </c>
      <c r="F1094" s="75">
        <f>IFERROR(VLOOKUP(N1094,'Order Summary'!$I:$AF,MATCH('Order Import'!D1094,'Order Summary'!$I$13:$AF$13,0),FALSE),)</f>
        <v>0</v>
      </c>
      <c r="M1094" s="102" t="str">
        <f>VLOOKUP(A1094,'Order Summary'!$B:$E,4,FALSE)</f>
        <v>RED/BLACK</v>
      </c>
      <c r="N1094" s="75" t="str">
        <f t="shared" si="33"/>
        <v>000039RED/BLACKV01</v>
      </c>
      <c r="O1094" s="75" t="str">
        <f>VLOOKUP(A1094,'Order Import'!A:C,3,FALSE)</f>
        <v>RDBK</v>
      </c>
    </row>
    <row r="1095" spans="1:15">
      <c r="A1095" s="171" t="s">
        <v>365</v>
      </c>
      <c r="B1095" s="102" t="str">
        <f>VLOOKUP(A1095,'Order Summary'!B:G,5,FALSE)</f>
        <v>Standard</v>
      </c>
      <c r="C1095" s="102" t="s">
        <v>487</v>
      </c>
      <c r="D1095" s="172" t="s">
        <v>455</v>
      </c>
      <c r="E1095" s="148" t="s">
        <v>361</v>
      </c>
      <c r="F1095" s="75">
        <f>IFERROR(VLOOKUP(N1095,'Order Summary'!$I:$AF,MATCH('Order Import'!D1095,'Order Summary'!$I$13:$AF$13,0),FALSE),)</f>
        <v>0</v>
      </c>
      <c r="M1095" s="102" t="str">
        <f>VLOOKUP(A1095,'Order Summary'!$B:$E,4,FALSE)</f>
        <v>RED/BLACK</v>
      </c>
      <c r="N1095" s="75" t="str">
        <f t="shared" si="33"/>
        <v>000039RED/BLACKV01</v>
      </c>
      <c r="O1095" s="75" t="str">
        <f>VLOOKUP(A1095,'Order Import'!A:C,3,FALSE)</f>
        <v>RDBK</v>
      </c>
    </row>
    <row r="1096" spans="1:15">
      <c r="A1096" s="171" t="s">
        <v>365</v>
      </c>
      <c r="B1096" s="102" t="str">
        <f>VLOOKUP(A1096,'Order Summary'!B:G,5,FALSE)</f>
        <v>Standard</v>
      </c>
      <c r="C1096" s="102" t="s">
        <v>487</v>
      </c>
      <c r="D1096" s="172" t="s">
        <v>456</v>
      </c>
      <c r="E1096" s="148" t="s">
        <v>361</v>
      </c>
      <c r="F1096" s="75">
        <f>IFERROR(VLOOKUP(N1096,'Order Summary'!$I:$AF,MATCH('Order Import'!D1096,'Order Summary'!$I$13:$AF$13,0),FALSE),)</f>
        <v>0</v>
      </c>
      <c r="M1096" s="102" t="str">
        <f>VLOOKUP(A1096,'Order Summary'!$B:$E,4,FALSE)</f>
        <v>RED/BLACK</v>
      </c>
      <c r="N1096" s="75" t="str">
        <f t="shared" si="33"/>
        <v>000039RED/BLACKV01</v>
      </c>
      <c r="O1096" s="75" t="str">
        <f>VLOOKUP(A1096,'Order Import'!A:C,3,FALSE)</f>
        <v>RDBK</v>
      </c>
    </row>
    <row r="1097" spans="1:15">
      <c r="A1097" s="171" t="s">
        <v>365</v>
      </c>
      <c r="B1097" s="102" t="str">
        <f>VLOOKUP(A1097,'Order Summary'!B:G,5,FALSE)</f>
        <v>Standard</v>
      </c>
      <c r="C1097" s="102" t="s">
        <v>487</v>
      </c>
      <c r="D1097" s="172" t="s">
        <v>457</v>
      </c>
      <c r="E1097" s="148" t="s">
        <v>361</v>
      </c>
      <c r="F1097" s="75">
        <f>IFERROR(VLOOKUP(N1097,'Order Summary'!$I:$AF,MATCH('Order Import'!D1097,'Order Summary'!$I$13:$AF$13,0),FALSE),)</f>
        <v>0</v>
      </c>
      <c r="M1097" s="102" t="str">
        <f>VLOOKUP(A1097,'Order Summary'!$B:$E,4,FALSE)</f>
        <v>RED/BLACK</v>
      </c>
      <c r="N1097" s="75" t="str">
        <f t="shared" si="33"/>
        <v>000039RED/BLACKV01</v>
      </c>
      <c r="O1097" s="75" t="str">
        <f>VLOOKUP(A1097,'Order Import'!A:C,3,FALSE)</f>
        <v>RDBK</v>
      </c>
    </row>
    <row r="1098" spans="1:15">
      <c r="A1098" s="171" t="s">
        <v>365</v>
      </c>
      <c r="B1098" s="102" t="str">
        <f>VLOOKUP(A1098,'Order Summary'!B:G,5,FALSE)</f>
        <v>Standard</v>
      </c>
      <c r="C1098" s="102" t="s">
        <v>487</v>
      </c>
      <c r="D1098" s="172" t="s">
        <v>458</v>
      </c>
      <c r="E1098" s="148" t="s">
        <v>361</v>
      </c>
      <c r="F1098" s="75">
        <f>IFERROR(VLOOKUP(N1098,'Order Summary'!$I:$AF,MATCH('Order Import'!D1098,'Order Summary'!$I$13:$AF$13,0),FALSE),)</f>
        <v>0</v>
      </c>
      <c r="M1098" s="102" t="str">
        <f>VLOOKUP(A1098,'Order Summary'!$B:$E,4,FALSE)</f>
        <v>RED/BLACK</v>
      </c>
      <c r="N1098" s="75" t="str">
        <f t="shared" si="33"/>
        <v>000039RED/BLACKV01</v>
      </c>
      <c r="O1098" s="75" t="str">
        <f>VLOOKUP(A1098,'Order Import'!A:C,3,FALSE)</f>
        <v>RDBK</v>
      </c>
    </row>
    <row r="1099" spans="1:15">
      <c r="A1099" s="171" t="s">
        <v>365</v>
      </c>
      <c r="B1099" s="102" t="str">
        <f>VLOOKUP(A1099,'Order Summary'!B:G,5,FALSE)</f>
        <v>Standard</v>
      </c>
      <c r="C1099" s="102" t="s">
        <v>487</v>
      </c>
      <c r="D1099" s="172" t="s">
        <v>459</v>
      </c>
      <c r="E1099" s="148" t="s">
        <v>361</v>
      </c>
      <c r="F1099" s="75">
        <f>IFERROR(VLOOKUP(N1099,'Order Summary'!$I:$AF,MATCH('Order Import'!D1099,'Order Summary'!$I$13:$AF$13,0),FALSE),)</f>
        <v>0</v>
      </c>
      <c r="M1099" s="102" t="str">
        <f>VLOOKUP(A1099,'Order Summary'!$B:$E,4,FALSE)</f>
        <v>RED/BLACK</v>
      </c>
      <c r="N1099" s="75" t="str">
        <f t="shared" si="33"/>
        <v>000039RED/BLACKV01</v>
      </c>
      <c r="O1099" s="75" t="str">
        <f>VLOOKUP(A1099,'Order Import'!A:C,3,FALSE)</f>
        <v>RDBK</v>
      </c>
    </row>
    <row r="1100" spans="1:15">
      <c r="A1100" s="171" t="s">
        <v>365</v>
      </c>
      <c r="B1100" s="102" t="str">
        <f>VLOOKUP(A1100,'Order Summary'!B:G,5,FALSE)</f>
        <v>Standard</v>
      </c>
      <c r="C1100" s="102" t="s">
        <v>487</v>
      </c>
      <c r="D1100" s="172" t="s">
        <v>460</v>
      </c>
      <c r="E1100" s="148" t="s">
        <v>361</v>
      </c>
      <c r="F1100" s="75">
        <f>IFERROR(VLOOKUP(N1100,'Order Summary'!$I:$AF,MATCH('Order Import'!D1100,'Order Summary'!$I$13:$AF$13,0),FALSE),)</f>
        <v>0</v>
      </c>
      <c r="M1100" s="102" t="str">
        <f>VLOOKUP(A1100,'Order Summary'!$B:$E,4,FALSE)</f>
        <v>RED/BLACK</v>
      </c>
      <c r="N1100" s="75" t="str">
        <f t="shared" si="33"/>
        <v>000039RED/BLACKV01</v>
      </c>
      <c r="O1100" s="75" t="str">
        <f>VLOOKUP(A1100,'Order Import'!A:C,3,FALSE)</f>
        <v>RDBK</v>
      </c>
    </row>
    <row r="1101" spans="1:15">
      <c r="A1101" s="171" t="s">
        <v>365</v>
      </c>
      <c r="B1101" s="102" t="str">
        <f>VLOOKUP(A1101,'Order Summary'!B:G,5,FALSE)</f>
        <v>Standard</v>
      </c>
      <c r="C1101" s="102" t="s">
        <v>487</v>
      </c>
      <c r="D1101" s="172" t="s">
        <v>461</v>
      </c>
      <c r="E1101" s="148" t="s">
        <v>361</v>
      </c>
      <c r="F1101" s="75">
        <f>IFERROR(VLOOKUP(N1101,'Order Summary'!$I:$AF,MATCH('Order Import'!D1101,'Order Summary'!$I$13:$AF$13,0),FALSE),)</f>
        <v>0</v>
      </c>
      <c r="M1101" s="102" t="str">
        <f>VLOOKUP(A1101,'Order Summary'!$B:$E,4,FALSE)</f>
        <v>RED/BLACK</v>
      </c>
      <c r="N1101" s="75" t="str">
        <f t="shared" si="33"/>
        <v>000039RED/BLACKV01</v>
      </c>
      <c r="O1101" s="75" t="str">
        <f>VLOOKUP(A1101,'Order Import'!A:C,3,FALSE)</f>
        <v>RDBK</v>
      </c>
    </row>
    <row r="1102" spans="1:15">
      <c r="A1102" s="171" t="s">
        <v>365</v>
      </c>
      <c r="B1102" s="102" t="str">
        <f>VLOOKUP(A1102,'Order Summary'!B:G,5,FALSE)</f>
        <v>Standard</v>
      </c>
      <c r="C1102" s="102" t="s">
        <v>630</v>
      </c>
      <c r="D1102" s="172" t="s">
        <v>447</v>
      </c>
      <c r="E1102" s="148" t="s">
        <v>361</v>
      </c>
      <c r="F1102" s="75">
        <f>IFERROR(VLOOKUP(N1102,'Order Summary'!$I:$AF,MATCH('Order Import'!D1102,'Order Summary'!$I$13:$AF$13,0),FALSE),)</f>
        <v>0</v>
      </c>
      <c r="M1102" s="102" t="s">
        <v>582</v>
      </c>
      <c r="N1102" s="75" t="str">
        <f t="shared" ref="N1102:N1116" si="34">CONCATENATE(A1102,M1102,E1102)</f>
        <v>000039GREY/NEON YELLOWV01</v>
      </c>
      <c r="O1102" s="75" t="s">
        <v>630</v>
      </c>
    </row>
    <row r="1103" spans="1:15">
      <c r="A1103" s="171" t="s">
        <v>365</v>
      </c>
      <c r="B1103" s="102" t="str">
        <f>VLOOKUP(A1103,'Order Summary'!B:G,5,FALSE)</f>
        <v>Standard</v>
      </c>
      <c r="C1103" s="102" t="s">
        <v>630</v>
      </c>
      <c r="D1103" s="172" t="s">
        <v>448</v>
      </c>
      <c r="E1103" s="148" t="s">
        <v>361</v>
      </c>
      <c r="F1103" s="75">
        <f>IFERROR(VLOOKUP(N1103,'Order Summary'!$I:$AF,MATCH('Order Import'!D1103,'Order Summary'!$I$13:$AF$13,0),FALSE),)</f>
        <v>0</v>
      </c>
      <c r="M1103" s="102" t="s">
        <v>582</v>
      </c>
      <c r="N1103" s="75" t="str">
        <f t="shared" si="34"/>
        <v>000039GREY/NEON YELLOWV01</v>
      </c>
      <c r="O1103" s="75" t="s">
        <v>630</v>
      </c>
    </row>
    <row r="1104" spans="1:15">
      <c r="A1104" s="171" t="s">
        <v>365</v>
      </c>
      <c r="B1104" s="102" t="str">
        <f>VLOOKUP(A1104,'Order Summary'!B:G,5,FALSE)</f>
        <v>Standard</v>
      </c>
      <c r="C1104" s="102" t="s">
        <v>630</v>
      </c>
      <c r="D1104" s="172" t="s">
        <v>449</v>
      </c>
      <c r="E1104" s="148" t="s">
        <v>361</v>
      </c>
      <c r="F1104" s="75">
        <f>IFERROR(VLOOKUP(N1104,'Order Summary'!$I:$AF,MATCH('Order Import'!D1104,'Order Summary'!$I$13:$AF$13,0),FALSE),)</f>
        <v>0</v>
      </c>
      <c r="M1104" s="102" t="s">
        <v>582</v>
      </c>
      <c r="N1104" s="75" t="str">
        <f t="shared" si="34"/>
        <v>000039GREY/NEON YELLOWV01</v>
      </c>
      <c r="O1104" s="75" t="s">
        <v>630</v>
      </c>
    </row>
    <row r="1105" spans="1:15">
      <c r="A1105" s="171" t="s">
        <v>365</v>
      </c>
      <c r="B1105" s="102" t="str">
        <f>VLOOKUP(A1105,'Order Summary'!B:G,5,FALSE)</f>
        <v>Standard</v>
      </c>
      <c r="C1105" s="102" t="s">
        <v>630</v>
      </c>
      <c r="D1105" s="172" t="s">
        <v>450</v>
      </c>
      <c r="E1105" s="148" t="s">
        <v>361</v>
      </c>
      <c r="F1105" s="75">
        <f>IFERROR(VLOOKUP(N1105,'Order Summary'!$I:$AF,MATCH('Order Import'!D1105,'Order Summary'!$I$13:$AF$13,0),FALSE),)</f>
        <v>0</v>
      </c>
      <c r="M1105" s="102" t="s">
        <v>582</v>
      </c>
      <c r="N1105" s="75" t="str">
        <f t="shared" si="34"/>
        <v>000039GREY/NEON YELLOWV01</v>
      </c>
      <c r="O1105" s="75" t="s">
        <v>630</v>
      </c>
    </row>
    <row r="1106" spans="1:15">
      <c r="A1106" s="171" t="s">
        <v>365</v>
      </c>
      <c r="B1106" s="102" t="str">
        <f>VLOOKUP(A1106,'Order Summary'!B:G,5,FALSE)</f>
        <v>Standard</v>
      </c>
      <c r="C1106" s="102" t="s">
        <v>630</v>
      </c>
      <c r="D1106" s="172" t="s">
        <v>451</v>
      </c>
      <c r="E1106" s="148" t="s">
        <v>361</v>
      </c>
      <c r="F1106" s="75">
        <f>IFERROR(VLOOKUP(N1106,'Order Summary'!$I:$AF,MATCH('Order Import'!D1106,'Order Summary'!$I$13:$AF$13,0),FALSE),)</f>
        <v>0</v>
      </c>
      <c r="M1106" s="102" t="s">
        <v>582</v>
      </c>
      <c r="N1106" s="75" t="str">
        <f t="shared" si="34"/>
        <v>000039GREY/NEON YELLOWV01</v>
      </c>
      <c r="O1106" s="75" t="s">
        <v>630</v>
      </c>
    </row>
    <row r="1107" spans="1:15">
      <c r="A1107" s="171" t="s">
        <v>365</v>
      </c>
      <c r="B1107" s="102" t="str">
        <f>VLOOKUP(A1107,'Order Summary'!B:G,5,FALSE)</f>
        <v>Standard</v>
      </c>
      <c r="C1107" s="102" t="s">
        <v>630</v>
      </c>
      <c r="D1107" s="172" t="s">
        <v>452</v>
      </c>
      <c r="E1107" s="148" t="s">
        <v>361</v>
      </c>
      <c r="F1107" s="75">
        <f>IFERROR(VLOOKUP(N1107,'Order Summary'!$I:$AF,MATCH('Order Import'!D1107,'Order Summary'!$I$13:$AF$13,0),FALSE),)</f>
        <v>0</v>
      </c>
      <c r="M1107" s="102" t="s">
        <v>582</v>
      </c>
      <c r="N1107" s="75" t="str">
        <f t="shared" si="34"/>
        <v>000039GREY/NEON YELLOWV01</v>
      </c>
      <c r="O1107" s="75" t="s">
        <v>630</v>
      </c>
    </row>
    <row r="1108" spans="1:15">
      <c r="A1108" s="171" t="s">
        <v>365</v>
      </c>
      <c r="B1108" s="102" t="str">
        <f>VLOOKUP(A1108,'Order Summary'!B:G,5,FALSE)</f>
        <v>Standard</v>
      </c>
      <c r="C1108" s="102" t="s">
        <v>630</v>
      </c>
      <c r="D1108" s="172" t="s">
        <v>453</v>
      </c>
      <c r="E1108" s="148" t="s">
        <v>361</v>
      </c>
      <c r="F1108" s="75">
        <f>IFERROR(VLOOKUP(N1108,'Order Summary'!$I:$AF,MATCH('Order Import'!D1108,'Order Summary'!$I$13:$AF$13,0),FALSE),)</f>
        <v>0</v>
      </c>
      <c r="M1108" s="102" t="s">
        <v>582</v>
      </c>
      <c r="N1108" s="75" t="str">
        <f t="shared" si="34"/>
        <v>000039GREY/NEON YELLOWV01</v>
      </c>
      <c r="O1108" s="75" t="s">
        <v>630</v>
      </c>
    </row>
    <row r="1109" spans="1:15">
      <c r="A1109" s="171" t="s">
        <v>365</v>
      </c>
      <c r="B1109" s="102" t="str">
        <f>VLOOKUP(A1109,'Order Summary'!B:G,5,FALSE)</f>
        <v>Standard</v>
      </c>
      <c r="C1109" s="102" t="s">
        <v>630</v>
      </c>
      <c r="D1109" s="172" t="s">
        <v>454</v>
      </c>
      <c r="E1109" s="148" t="s">
        <v>361</v>
      </c>
      <c r="F1109" s="75">
        <f>IFERROR(VLOOKUP(N1109,'Order Summary'!$I:$AF,MATCH('Order Import'!D1109,'Order Summary'!$I$13:$AF$13,0),FALSE),)</f>
        <v>0</v>
      </c>
      <c r="M1109" s="102" t="s">
        <v>582</v>
      </c>
      <c r="N1109" s="75" t="str">
        <f t="shared" si="34"/>
        <v>000039GREY/NEON YELLOWV01</v>
      </c>
      <c r="O1109" s="75" t="s">
        <v>630</v>
      </c>
    </row>
    <row r="1110" spans="1:15">
      <c r="A1110" s="171" t="s">
        <v>365</v>
      </c>
      <c r="B1110" s="102" t="str">
        <f>VLOOKUP(A1110,'Order Summary'!B:G,5,FALSE)</f>
        <v>Standard</v>
      </c>
      <c r="C1110" s="102" t="s">
        <v>630</v>
      </c>
      <c r="D1110" s="172" t="s">
        <v>455</v>
      </c>
      <c r="E1110" s="148" t="s">
        <v>361</v>
      </c>
      <c r="F1110" s="75">
        <f>IFERROR(VLOOKUP(N1110,'Order Summary'!$I:$AF,MATCH('Order Import'!D1110,'Order Summary'!$I$13:$AF$13,0),FALSE),)</f>
        <v>0</v>
      </c>
      <c r="M1110" s="102" t="s">
        <v>582</v>
      </c>
      <c r="N1110" s="75" t="str">
        <f t="shared" si="34"/>
        <v>000039GREY/NEON YELLOWV01</v>
      </c>
      <c r="O1110" s="75" t="s">
        <v>630</v>
      </c>
    </row>
    <row r="1111" spans="1:15">
      <c r="A1111" s="171" t="s">
        <v>365</v>
      </c>
      <c r="B1111" s="102" t="str">
        <f>VLOOKUP(A1111,'Order Summary'!B:G,5,FALSE)</f>
        <v>Standard</v>
      </c>
      <c r="C1111" s="102" t="s">
        <v>630</v>
      </c>
      <c r="D1111" s="172" t="s">
        <v>456</v>
      </c>
      <c r="E1111" s="148" t="s">
        <v>361</v>
      </c>
      <c r="F1111" s="75">
        <f>IFERROR(VLOOKUP(N1111,'Order Summary'!$I:$AF,MATCH('Order Import'!D1111,'Order Summary'!$I$13:$AF$13,0),FALSE),)</f>
        <v>0</v>
      </c>
      <c r="M1111" s="102" t="s">
        <v>582</v>
      </c>
      <c r="N1111" s="75" t="str">
        <f t="shared" si="34"/>
        <v>000039GREY/NEON YELLOWV01</v>
      </c>
      <c r="O1111" s="75" t="s">
        <v>630</v>
      </c>
    </row>
    <row r="1112" spans="1:15">
      <c r="A1112" s="171" t="s">
        <v>365</v>
      </c>
      <c r="B1112" s="102" t="str">
        <f>VLOOKUP(A1112,'Order Summary'!B:G,5,FALSE)</f>
        <v>Standard</v>
      </c>
      <c r="C1112" s="102" t="s">
        <v>630</v>
      </c>
      <c r="D1112" s="172" t="s">
        <v>457</v>
      </c>
      <c r="E1112" s="148" t="s">
        <v>361</v>
      </c>
      <c r="F1112" s="75">
        <f>IFERROR(VLOOKUP(N1112,'Order Summary'!$I:$AF,MATCH('Order Import'!D1112,'Order Summary'!$I$13:$AF$13,0),FALSE),)</f>
        <v>0</v>
      </c>
      <c r="M1112" s="102" t="s">
        <v>582</v>
      </c>
      <c r="N1112" s="75" t="str">
        <f t="shared" si="34"/>
        <v>000039GREY/NEON YELLOWV01</v>
      </c>
      <c r="O1112" s="75" t="s">
        <v>630</v>
      </c>
    </row>
    <row r="1113" spans="1:15">
      <c r="A1113" s="171" t="s">
        <v>365</v>
      </c>
      <c r="B1113" s="102" t="str">
        <f>VLOOKUP(A1113,'Order Summary'!B:G,5,FALSE)</f>
        <v>Standard</v>
      </c>
      <c r="C1113" s="102" t="s">
        <v>630</v>
      </c>
      <c r="D1113" s="172" t="s">
        <v>458</v>
      </c>
      <c r="E1113" s="148" t="s">
        <v>361</v>
      </c>
      <c r="F1113" s="75">
        <f>IFERROR(VLOOKUP(N1113,'Order Summary'!$I:$AF,MATCH('Order Import'!D1113,'Order Summary'!$I$13:$AF$13,0),FALSE),)</f>
        <v>0</v>
      </c>
      <c r="M1113" s="102" t="s">
        <v>582</v>
      </c>
      <c r="N1113" s="75" t="str">
        <f t="shared" si="34"/>
        <v>000039GREY/NEON YELLOWV01</v>
      </c>
      <c r="O1113" s="75" t="s">
        <v>630</v>
      </c>
    </row>
    <row r="1114" spans="1:15">
      <c r="A1114" s="171" t="s">
        <v>365</v>
      </c>
      <c r="B1114" s="102" t="str">
        <f>VLOOKUP(A1114,'Order Summary'!B:G,5,FALSE)</f>
        <v>Standard</v>
      </c>
      <c r="C1114" s="102" t="s">
        <v>630</v>
      </c>
      <c r="D1114" s="172" t="s">
        <v>459</v>
      </c>
      <c r="E1114" s="148" t="s">
        <v>361</v>
      </c>
      <c r="F1114" s="75">
        <f>IFERROR(VLOOKUP(N1114,'Order Summary'!$I:$AF,MATCH('Order Import'!D1114,'Order Summary'!$I$13:$AF$13,0),FALSE),)</f>
        <v>0</v>
      </c>
      <c r="M1114" s="102" t="s">
        <v>582</v>
      </c>
      <c r="N1114" s="75" t="str">
        <f t="shared" si="34"/>
        <v>000039GREY/NEON YELLOWV01</v>
      </c>
      <c r="O1114" s="75" t="s">
        <v>630</v>
      </c>
    </row>
    <row r="1115" spans="1:15">
      <c r="A1115" s="171" t="s">
        <v>365</v>
      </c>
      <c r="B1115" s="102" t="str">
        <f>VLOOKUP(A1115,'Order Summary'!B:G,5,FALSE)</f>
        <v>Standard</v>
      </c>
      <c r="C1115" s="102" t="s">
        <v>630</v>
      </c>
      <c r="D1115" s="172" t="s">
        <v>460</v>
      </c>
      <c r="E1115" s="148" t="s">
        <v>361</v>
      </c>
      <c r="F1115" s="75">
        <f>IFERROR(VLOOKUP(N1115,'Order Summary'!$I:$AF,MATCH('Order Import'!D1115,'Order Summary'!$I$13:$AF$13,0),FALSE),)</f>
        <v>0</v>
      </c>
      <c r="M1115" s="102" t="s">
        <v>582</v>
      </c>
      <c r="N1115" s="75" t="str">
        <f t="shared" si="34"/>
        <v>000039GREY/NEON YELLOWV01</v>
      </c>
      <c r="O1115" s="75" t="s">
        <v>630</v>
      </c>
    </row>
    <row r="1116" spans="1:15">
      <c r="A1116" s="171" t="s">
        <v>365</v>
      </c>
      <c r="B1116" s="102" t="str">
        <f>VLOOKUP(A1116,'Order Summary'!B:G,5,FALSE)</f>
        <v>Standard</v>
      </c>
      <c r="C1116" s="102" t="s">
        <v>630</v>
      </c>
      <c r="D1116" s="172" t="s">
        <v>461</v>
      </c>
      <c r="E1116" s="148" t="s">
        <v>361</v>
      </c>
      <c r="F1116" s="75">
        <f>IFERROR(VLOOKUP(N1116,'Order Summary'!$I:$AF,MATCH('Order Import'!D1116,'Order Summary'!$I$13:$AF$13,0),FALSE),)</f>
        <v>0</v>
      </c>
      <c r="M1116" s="102" t="s">
        <v>582</v>
      </c>
      <c r="N1116" s="75" t="str">
        <f t="shared" si="34"/>
        <v>000039GREY/NEON YELLOWV01</v>
      </c>
      <c r="O1116" s="75" t="s">
        <v>630</v>
      </c>
    </row>
    <row r="1117" spans="1:15">
      <c r="A1117" s="171" t="s">
        <v>365</v>
      </c>
      <c r="B1117" s="102" t="str">
        <f>VLOOKUP(A1117,'Order Summary'!B:G,5,FALSE)</f>
        <v>Standard</v>
      </c>
      <c r="C1117" s="102" t="s">
        <v>479</v>
      </c>
      <c r="D1117" s="172" t="s">
        <v>447</v>
      </c>
      <c r="E1117" s="148" t="s">
        <v>361</v>
      </c>
      <c r="F1117" s="75">
        <f>IFERROR(VLOOKUP(N1117,'Order Summary'!$I:$AF,MATCH('Order Import'!D1117,'Order Summary'!$I$13:$AF$13,0),FALSE),)</f>
        <v>0</v>
      </c>
      <c r="M1117" s="102" t="s">
        <v>420</v>
      </c>
      <c r="N1117" s="75" t="str">
        <f t="shared" ref="N1117:N1118" si="35">CONCATENATE(A1117,M1117,E1117)</f>
        <v>000039BLACK/WHITEV01</v>
      </c>
      <c r="O1117" s="75" t="s">
        <v>479</v>
      </c>
    </row>
    <row r="1118" spans="1:15">
      <c r="A1118" s="171" t="s">
        <v>365</v>
      </c>
      <c r="B1118" s="102" t="str">
        <f>VLOOKUP(A1118,'Order Summary'!B:G,5,FALSE)</f>
        <v>Standard</v>
      </c>
      <c r="C1118" s="102" t="s">
        <v>479</v>
      </c>
      <c r="D1118" s="172" t="s">
        <v>448</v>
      </c>
      <c r="E1118" s="148" t="s">
        <v>361</v>
      </c>
      <c r="F1118" s="75">
        <f>IFERROR(VLOOKUP(N1118,'Order Summary'!$I:$AF,MATCH('Order Import'!D1118,'Order Summary'!$I$13:$AF$13,0),FALSE),)</f>
        <v>0</v>
      </c>
      <c r="M1118" s="102" t="s">
        <v>420</v>
      </c>
      <c r="N1118" s="75" t="str">
        <f t="shared" si="35"/>
        <v>000039BLACK/WHITEV01</v>
      </c>
      <c r="O1118" s="75" t="s">
        <v>479</v>
      </c>
    </row>
    <row r="1119" spans="1:15">
      <c r="A1119" s="171" t="s">
        <v>365</v>
      </c>
      <c r="B1119" s="102" t="str">
        <f>VLOOKUP(A1119,'Order Summary'!B:G,5,FALSE)</f>
        <v>Standard</v>
      </c>
      <c r="C1119" s="102" t="s">
        <v>479</v>
      </c>
      <c r="D1119" s="172" t="s">
        <v>449</v>
      </c>
      <c r="E1119" s="148" t="s">
        <v>361</v>
      </c>
      <c r="F1119" s="75">
        <f>IFERROR(VLOOKUP(N1119,'Order Summary'!$I:$AF,MATCH('Order Import'!D1119,'Order Summary'!$I$13:$AF$13,0),FALSE),)</f>
        <v>0</v>
      </c>
      <c r="M1119" s="102" t="s">
        <v>420</v>
      </c>
      <c r="N1119" s="75" t="str">
        <f t="shared" ref="N1119:N1154" si="36">CONCATENATE(A1119,M1119,E1119)</f>
        <v>000039BLACK/WHITEV01</v>
      </c>
      <c r="O1119" s="75" t="s">
        <v>479</v>
      </c>
    </row>
    <row r="1120" spans="1:15">
      <c r="A1120" s="171" t="s">
        <v>365</v>
      </c>
      <c r="B1120" s="102" t="str">
        <f>VLOOKUP(A1120,'Order Summary'!B:G,5,FALSE)</f>
        <v>Standard</v>
      </c>
      <c r="C1120" s="102" t="s">
        <v>479</v>
      </c>
      <c r="D1120" s="172" t="s">
        <v>450</v>
      </c>
      <c r="E1120" s="148" t="s">
        <v>361</v>
      </c>
      <c r="F1120" s="75">
        <f>IFERROR(VLOOKUP(N1120,'Order Summary'!$I:$AF,MATCH('Order Import'!D1120,'Order Summary'!$I$13:$AF$13,0),FALSE),)</f>
        <v>0</v>
      </c>
      <c r="M1120" s="102" t="s">
        <v>420</v>
      </c>
      <c r="N1120" s="75" t="str">
        <f t="shared" si="36"/>
        <v>000039BLACK/WHITEV01</v>
      </c>
      <c r="O1120" s="75" t="s">
        <v>479</v>
      </c>
    </row>
    <row r="1121" spans="1:15">
      <c r="A1121" s="171" t="s">
        <v>365</v>
      </c>
      <c r="B1121" s="102" t="str">
        <f>VLOOKUP(A1121,'Order Summary'!B:G,5,FALSE)</f>
        <v>Standard</v>
      </c>
      <c r="C1121" s="102" t="s">
        <v>479</v>
      </c>
      <c r="D1121" s="172" t="s">
        <v>451</v>
      </c>
      <c r="E1121" s="148" t="s">
        <v>361</v>
      </c>
      <c r="F1121" s="75">
        <f>IFERROR(VLOOKUP(N1121,'Order Summary'!$I:$AF,MATCH('Order Import'!D1121,'Order Summary'!$I$13:$AF$13,0),FALSE),)</f>
        <v>0</v>
      </c>
      <c r="M1121" s="102" t="s">
        <v>420</v>
      </c>
      <c r="N1121" s="75" t="str">
        <f t="shared" si="36"/>
        <v>000039BLACK/WHITEV01</v>
      </c>
      <c r="O1121" s="75" t="s">
        <v>479</v>
      </c>
    </row>
    <row r="1122" spans="1:15">
      <c r="A1122" s="171" t="s">
        <v>365</v>
      </c>
      <c r="B1122" s="102" t="str">
        <f>VLOOKUP(A1122,'Order Summary'!B:G,5,FALSE)</f>
        <v>Standard</v>
      </c>
      <c r="C1122" s="102" t="s">
        <v>479</v>
      </c>
      <c r="D1122" s="172" t="s">
        <v>452</v>
      </c>
      <c r="E1122" s="148" t="s">
        <v>361</v>
      </c>
      <c r="F1122" s="75">
        <f>IFERROR(VLOOKUP(N1122,'Order Summary'!$I:$AF,MATCH('Order Import'!D1122,'Order Summary'!$I$13:$AF$13,0),FALSE),)</f>
        <v>0</v>
      </c>
      <c r="M1122" s="102" t="s">
        <v>420</v>
      </c>
      <c r="N1122" s="75" t="str">
        <f t="shared" si="36"/>
        <v>000039BLACK/WHITEV01</v>
      </c>
      <c r="O1122" s="75" t="s">
        <v>479</v>
      </c>
    </row>
    <row r="1123" spans="1:15">
      <c r="A1123" s="171" t="s">
        <v>365</v>
      </c>
      <c r="B1123" s="102" t="str">
        <f>VLOOKUP(A1123,'Order Summary'!B:G,5,FALSE)</f>
        <v>Standard</v>
      </c>
      <c r="C1123" s="102" t="s">
        <v>479</v>
      </c>
      <c r="D1123" s="172" t="s">
        <v>453</v>
      </c>
      <c r="E1123" s="148" t="s">
        <v>361</v>
      </c>
      <c r="F1123" s="75">
        <f>IFERROR(VLOOKUP(N1123,'Order Summary'!$I:$AF,MATCH('Order Import'!D1123,'Order Summary'!$I$13:$AF$13,0),FALSE),)</f>
        <v>0</v>
      </c>
      <c r="M1123" s="102" t="s">
        <v>420</v>
      </c>
      <c r="N1123" s="75" t="str">
        <f t="shared" si="36"/>
        <v>000039BLACK/WHITEV01</v>
      </c>
      <c r="O1123" s="75" t="s">
        <v>479</v>
      </c>
    </row>
    <row r="1124" spans="1:15">
      <c r="A1124" s="171" t="s">
        <v>365</v>
      </c>
      <c r="B1124" s="102" t="str">
        <f>VLOOKUP(A1124,'Order Summary'!B:G,5,FALSE)</f>
        <v>Standard</v>
      </c>
      <c r="C1124" s="102" t="s">
        <v>479</v>
      </c>
      <c r="D1124" s="172" t="s">
        <v>454</v>
      </c>
      <c r="E1124" s="148" t="s">
        <v>361</v>
      </c>
      <c r="F1124" s="75">
        <f>IFERROR(VLOOKUP(N1124,'Order Summary'!$I:$AF,MATCH('Order Import'!D1124,'Order Summary'!$I$13:$AF$13,0),FALSE),)</f>
        <v>0</v>
      </c>
      <c r="M1124" s="102" t="s">
        <v>420</v>
      </c>
      <c r="N1124" s="75" t="str">
        <f t="shared" si="36"/>
        <v>000039BLACK/WHITEV01</v>
      </c>
      <c r="O1124" s="75" t="s">
        <v>479</v>
      </c>
    </row>
    <row r="1125" spans="1:15">
      <c r="A1125" s="171" t="s">
        <v>365</v>
      </c>
      <c r="B1125" s="102" t="str">
        <f>VLOOKUP(A1125,'Order Summary'!B:G,5,FALSE)</f>
        <v>Standard</v>
      </c>
      <c r="C1125" s="102" t="s">
        <v>479</v>
      </c>
      <c r="D1125" s="172" t="s">
        <v>455</v>
      </c>
      <c r="E1125" s="148" t="s">
        <v>361</v>
      </c>
      <c r="F1125" s="75">
        <f>IFERROR(VLOOKUP(N1125,'Order Summary'!$I:$AF,MATCH('Order Import'!D1125,'Order Summary'!$I$13:$AF$13,0),FALSE),)</f>
        <v>0</v>
      </c>
      <c r="M1125" s="102" t="s">
        <v>420</v>
      </c>
      <c r="N1125" s="75" t="str">
        <f t="shared" si="36"/>
        <v>000039BLACK/WHITEV01</v>
      </c>
      <c r="O1125" s="75" t="s">
        <v>479</v>
      </c>
    </row>
    <row r="1126" spans="1:15">
      <c r="A1126" s="171" t="s">
        <v>365</v>
      </c>
      <c r="B1126" s="102" t="str">
        <f>VLOOKUP(A1126,'Order Summary'!B:G,5,FALSE)</f>
        <v>Standard</v>
      </c>
      <c r="C1126" s="102" t="s">
        <v>479</v>
      </c>
      <c r="D1126" s="172" t="s">
        <v>456</v>
      </c>
      <c r="E1126" s="148" t="s">
        <v>361</v>
      </c>
      <c r="F1126" s="75">
        <f>IFERROR(VLOOKUP(N1126,'Order Summary'!$I:$AF,MATCH('Order Import'!D1126,'Order Summary'!$I$13:$AF$13,0),FALSE),)</f>
        <v>0</v>
      </c>
      <c r="M1126" s="102" t="s">
        <v>420</v>
      </c>
      <c r="N1126" s="75" t="str">
        <f t="shared" si="36"/>
        <v>000039BLACK/WHITEV01</v>
      </c>
      <c r="O1126" s="75" t="s">
        <v>479</v>
      </c>
    </row>
    <row r="1127" spans="1:15">
      <c r="A1127" s="171" t="s">
        <v>365</v>
      </c>
      <c r="B1127" s="102" t="str">
        <f>VLOOKUP(A1127,'Order Summary'!B:G,5,FALSE)</f>
        <v>Standard</v>
      </c>
      <c r="C1127" s="102" t="s">
        <v>479</v>
      </c>
      <c r="D1127" s="172" t="s">
        <v>457</v>
      </c>
      <c r="E1127" s="148" t="s">
        <v>361</v>
      </c>
      <c r="F1127" s="75">
        <f>IFERROR(VLOOKUP(N1127,'Order Summary'!$I:$AF,MATCH('Order Import'!D1127,'Order Summary'!$I$13:$AF$13,0),FALSE),)</f>
        <v>0</v>
      </c>
      <c r="M1127" s="102" t="s">
        <v>420</v>
      </c>
      <c r="N1127" s="75" t="str">
        <f t="shared" si="36"/>
        <v>000039BLACK/WHITEV01</v>
      </c>
      <c r="O1127" s="75" t="s">
        <v>479</v>
      </c>
    </row>
    <row r="1128" spans="1:15">
      <c r="A1128" s="171" t="s">
        <v>365</v>
      </c>
      <c r="B1128" s="102" t="str">
        <f>VLOOKUP(A1128,'Order Summary'!B:G,5,FALSE)</f>
        <v>Standard</v>
      </c>
      <c r="C1128" s="102" t="s">
        <v>479</v>
      </c>
      <c r="D1128" s="172" t="s">
        <v>458</v>
      </c>
      <c r="E1128" s="148" t="s">
        <v>361</v>
      </c>
      <c r="F1128" s="75">
        <f>IFERROR(VLOOKUP(N1128,'Order Summary'!$I:$AF,MATCH('Order Import'!D1128,'Order Summary'!$I$13:$AF$13,0),FALSE),)</f>
        <v>0</v>
      </c>
      <c r="M1128" s="102" t="s">
        <v>420</v>
      </c>
      <c r="N1128" s="75" t="str">
        <f t="shared" si="36"/>
        <v>000039BLACK/WHITEV01</v>
      </c>
      <c r="O1128" s="75" t="s">
        <v>479</v>
      </c>
    </row>
    <row r="1129" spans="1:15">
      <c r="A1129" s="171" t="s">
        <v>365</v>
      </c>
      <c r="B1129" s="102" t="str">
        <f>VLOOKUP(A1129,'Order Summary'!B:G,5,FALSE)</f>
        <v>Standard</v>
      </c>
      <c r="C1129" s="102" t="s">
        <v>479</v>
      </c>
      <c r="D1129" s="172" t="s">
        <v>459</v>
      </c>
      <c r="E1129" s="148" t="s">
        <v>361</v>
      </c>
      <c r="F1129" s="75">
        <f>IFERROR(VLOOKUP(N1129,'Order Summary'!$I:$AF,MATCH('Order Import'!D1129,'Order Summary'!$I$13:$AF$13,0),FALSE),)</f>
        <v>0</v>
      </c>
      <c r="M1129" s="102" t="s">
        <v>420</v>
      </c>
      <c r="N1129" s="75" t="str">
        <f t="shared" si="36"/>
        <v>000039BLACK/WHITEV01</v>
      </c>
      <c r="O1129" s="75" t="s">
        <v>479</v>
      </c>
    </row>
    <row r="1130" spans="1:15">
      <c r="A1130" s="171" t="s">
        <v>365</v>
      </c>
      <c r="B1130" s="102" t="str">
        <f>VLOOKUP(A1130,'Order Summary'!B:G,5,FALSE)</f>
        <v>Standard</v>
      </c>
      <c r="C1130" s="102" t="s">
        <v>479</v>
      </c>
      <c r="D1130" s="172" t="s">
        <v>460</v>
      </c>
      <c r="E1130" s="148" t="s">
        <v>361</v>
      </c>
      <c r="F1130" s="75">
        <f>IFERROR(VLOOKUP(N1130,'Order Summary'!$I:$AF,MATCH('Order Import'!D1130,'Order Summary'!$I$13:$AF$13,0),FALSE),)</f>
        <v>0</v>
      </c>
      <c r="M1130" s="102" t="s">
        <v>420</v>
      </c>
      <c r="N1130" s="75" t="str">
        <f t="shared" si="36"/>
        <v>000039BLACK/WHITEV01</v>
      </c>
      <c r="O1130" s="75" t="s">
        <v>479</v>
      </c>
    </row>
    <row r="1131" spans="1:15">
      <c r="A1131" s="171" t="s">
        <v>365</v>
      </c>
      <c r="B1131" s="102" t="str">
        <f>VLOOKUP(A1131,'Order Summary'!B:G,5,FALSE)</f>
        <v>Standard</v>
      </c>
      <c r="C1131" s="102" t="s">
        <v>479</v>
      </c>
      <c r="D1131" s="172" t="s">
        <v>461</v>
      </c>
      <c r="E1131" s="148" t="s">
        <v>361</v>
      </c>
      <c r="F1131" s="75">
        <f>IFERROR(VLOOKUP(N1131,'Order Summary'!$I:$AF,MATCH('Order Import'!D1131,'Order Summary'!$I$13:$AF$13,0),FALSE),)</f>
        <v>0</v>
      </c>
      <c r="M1131" s="102" t="s">
        <v>420</v>
      </c>
      <c r="N1131" s="75" t="str">
        <f t="shared" si="36"/>
        <v>000039BLACK/WHITEV01</v>
      </c>
      <c r="O1131" s="75" t="s">
        <v>479</v>
      </c>
    </row>
    <row r="1132" spans="1:15">
      <c r="A1132" s="171" t="s">
        <v>365</v>
      </c>
      <c r="B1132" s="102" t="str">
        <f>VLOOKUP(A1132,'Order Summary'!B:G,5,FALSE)</f>
        <v>Standard</v>
      </c>
      <c r="C1132" s="102" t="s">
        <v>488</v>
      </c>
      <c r="D1132" s="172" t="s">
        <v>447</v>
      </c>
      <c r="E1132" s="148" t="s">
        <v>361</v>
      </c>
      <c r="F1132" s="75">
        <f>IFERROR(VLOOKUP(N1132,'Order Summary'!$I:$AF,MATCH('Order Import'!D1132,'Order Summary'!$I$13:$AF$13,0),FALSE),)</f>
        <v>0</v>
      </c>
      <c r="M1132" s="102" t="s">
        <v>421</v>
      </c>
      <c r="N1132" s="75" t="str">
        <f t="shared" si="36"/>
        <v>000039NAVY/REDV01</v>
      </c>
      <c r="O1132" s="75" t="s">
        <v>488</v>
      </c>
    </row>
    <row r="1133" spans="1:15">
      <c r="A1133" s="171" t="s">
        <v>365</v>
      </c>
      <c r="B1133" s="102" t="str">
        <f>VLOOKUP(A1133,'Order Summary'!B:G,5,FALSE)</f>
        <v>Standard</v>
      </c>
      <c r="C1133" s="102" t="s">
        <v>488</v>
      </c>
      <c r="D1133" s="172" t="s">
        <v>448</v>
      </c>
      <c r="E1133" s="148" t="s">
        <v>361</v>
      </c>
      <c r="F1133" s="75">
        <f>IFERROR(VLOOKUP(N1133,'Order Summary'!$I:$AF,MATCH('Order Import'!D1133,'Order Summary'!$I$13:$AF$13,0),FALSE),)</f>
        <v>0</v>
      </c>
      <c r="M1133" s="102" t="s">
        <v>421</v>
      </c>
      <c r="N1133" s="75" t="str">
        <f t="shared" si="36"/>
        <v>000039NAVY/REDV01</v>
      </c>
      <c r="O1133" s="75" t="s">
        <v>488</v>
      </c>
    </row>
    <row r="1134" spans="1:15">
      <c r="A1134" s="171" t="s">
        <v>365</v>
      </c>
      <c r="B1134" s="102" t="str">
        <f>VLOOKUP(A1134,'Order Summary'!B:G,5,FALSE)</f>
        <v>Standard</v>
      </c>
      <c r="C1134" s="102" t="s">
        <v>488</v>
      </c>
      <c r="D1134" s="172" t="s">
        <v>449</v>
      </c>
      <c r="E1134" s="148" t="s">
        <v>361</v>
      </c>
      <c r="F1134" s="75">
        <f>IFERROR(VLOOKUP(N1134,'Order Summary'!$I:$AF,MATCH('Order Import'!D1134,'Order Summary'!$I$13:$AF$13,0),FALSE),)</f>
        <v>0</v>
      </c>
      <c r="M1134" s="102" t="s">
        <v>421</v>
      </c>
      <c r="N1134" s="75" t="str">
        <f t="shared" si="36"/>
        <v>000039NAVY/REDV01</v>
      </c>
      <c r="O1134" s="75" t="s">
        <v>488</v>
      </c>
    </row>
    <row r="1135" spans="1:15">
      <c r="A1135" s="171" t="s">
        <v>365</v>
      </c>
      <c r="B1135" s="102" t="str">
        <f>VLOOKUP(A1135,'Order Summary'!B:G,5,FALSE)</f>
        <v>Standard</v>
      </c>
      <c r="C1135" s="102" t="s">
        <v>488</v>
      </c>
      <c r="D1135" s="172" t="s">
        <v>450</v>
      </c>
      <c r="E1135" s="148" t="s">
        <v>361</v>
      </c>
      <c r="F1135" s="75">
        <f>IFERROR(VLOOKUP(N1135,'Order Summary'!$I:$AF,MATCH('Order Import'!D1135,'Order Summary'!$I$13:$AF$13,0),FALSE),)</f>
        <v>0</v>
      </c>
      <c r="M1135" s="102" t="s">
        <v>421</v>
      </c>
      <c r="N1135" s="75" t="str">
        <f t="shared" si="36"/>
        <v>000039NAVY/REDV01</v>
      </c>
      <c r="O1135" s="75" t="s">
        <v>488</v>
      </c>
    </row>
    <row r="1136" spans="1:15">
      <c r="A1136" s="171" t="s">
        <v>365</v>
      </c>
      <c r="B1136" s="102" t="str">
        <f>VLOOKUP(A1136,'Order Summary'!B:G,5,FALSE)</f>
        <v>Standard</v>
      </c>
      <c r="C1136" s="102" t="s">
        <v>488</v>
      </c>
      <c r="D1136" s="172" t="s">
        <v>451</v>
      </c>
      <c r="E1136" s="148" t="s">
        <v>361</v>
      </c>
      <c r="F1136" s="75">
        <f>IFERROR(VLOOKUP(N1136,'Order Summary'!$I:$AF,MATCH('Order Import'!D1136,'Order Summary'!$I$13:$AF$13,0),FALSE),)</f>
        <v>0</v>
      </c>
      <c r="M1136" s="102" t="s">
        <v>421</v>
      </c>
      <c r="N1136" s="75" t="str">
        <f t="shared" si="36"/>
        <v>000039NAVY/REDV01</v>
      </c>
      <c r="O1136" s="75" t="s">
        <v>488</v>
      </c>
    </row>
    <row r="1137" spans="1:15">
      <c r="A1137" s="171" t="s">
        <v>365</v>
      </c>
      <c r="B1137" s="102" t="str">
        <f>VLOOKUP(A1137,'Order Summary'!B:G,5,FALSE)</f>
        <v>Standard</v>
      </c>
      <c r="C1137" s="102" t="s">
        <v>488</v>
      </c>
      <c r="D1137" s="172" t="s">
        <v>452</v>
      </c>
      <c r="E1137" s="148" t="s">
        <v>361</v>
      </c>
      <c r="F1137" s="75">
        <f>IFERROR(VLOOKUP(N1137,'Order Summary'!$I:$AF,MATCH('Order Import'!D1137,'Order Summary'!$I$13:$AF$13,0),FALSE),)</f>
        <v>0</v>
      </c>
      <c r="M1137" s="102" t="s">
        <v>421</v>
      </c>
      <c r="N1137" s="75" t="str">
        <f t="shared" si="36"/>
        <v>000039NAVY/REDV01</v>
      </c>
      <c r="O1137" s="75" t="s">
        <v>488</v>
      </c>
    </row>
    <row r="1138" spans="1:15">
      <c r="A1138" s="171" t="s">
        <v>365</v>
      </c>
      <c r="B1138" s="102" t="str">
        <f>VLOOKUP(A1138,'Order Summary'!B:G,5,FALSE)</f>
        <v>Standard</v>
      </c>
      <c r="C1138" s="102" t="s">
        <v>488</v>
      </c>
      <c r="D1138" s="172" t="s">
        <v>453</v>
      </c>
      <c r="E1138" s="148" t="s">
        <v>361</v>
      </c>
      <c r="F1138" s="75">
        <f>IFERROR(VLOOKUP(N1138,'Order Summary'!$I:$AF,MATCH('Order Import'!D1138,'Order Summary'!$I$13:$AF$13,0),FALSE),)</f>
        <v>0</v>
      </c>
      <c r="M1138" s="102" t="s">
        <v>421</v>
      </c>
      <c r="N1138" s="75" t="str">
        <f t="shared" si="36"/>
        <v>000039NAVY/REDV01</v>
      </c>
      <c r="O1138" s="75" t="s">
        <v>488</v>
      </c>
    </row>
    <row r="1139" spans="1:15">
      <c r="A1139" s="171" t="s">
        <v>365</v>
      </c>
      <c r="B1139" s="102" t="str">
        <f>VLOOKUP(A1139,'Order Summary'!B:G,5,FALSE)</f>
        <v>Standard</v>
      </c>
      <c r="C1139" s="102" t="s">
        <v>488</v>
      </c>
      <c r="D1139" s="172" t="s">
        <v>454</v>
      </c>
      <c r="E1139" s="148" t="s">
        <v>361</v>
      </c>
      <c r="F1139" s="75">
        <f>IFERROR(VLOOKUP(N1139,'Order Summary'!$I:$AF,MATCH('Order Import'!D1139,'Order Summary'!$I$13:$AF$13,0),FALSE),)</f>
        <v>0</v>
      </c>
      <c r="M1139" s="102" t="s">
        <v>421</v>
      </c>
      <c r="N1139" s="75" t="str">
        <f t="shared" si="36"/>
        <v>000039NAVY/REDV01</v>
      </c>
      <c r="O1139" s="75" t="s">
        <v>488</v>
      </c>
    </row>
    <row r="1140" spans="1:15">
      <c r="A1140" s="171" t="s">
        <v>365</v>
      </c>
      <c r="B1140" s="102" t="str">
        <f>VLOOKUP(A1140,'Order Summary'!B:G,5,FALSE)</f>
        <v>Standard</v>
      </c>
      <c r="C1140" s="102" t="s">
        <v>488</v>
      </c>
      <c r="D1140" s="172" t="s">
        <v>455</v>
      </c>
      <c r="E1140" s="148" t="s">
        <v>361</v>
      </c>
      <c r="F1140" s="75">
        <f>IFERROR(VLOOKUP(N1140,'Order Summary'!$I:$AF,MATCH('Order Import'!D1140,'Order Summary'!$I$13:$AF$13,0),FALSE),)</f>
        <v>0</v>
      </c>
      <c r="M1140" s="102" t="s">
        <v>421</v>
      </c>
      <c r="N1140" s="75" t="str">
        <f t="shared" si="36"/>
        <v>000039NAVY/REDV01</v>
      </c>
      <c r="O1140" s="75" t="s">
        <v>488</v>
      </c>
    </row>
    <row r="1141" spans="1:15">
      <c r="A1141" s="171" t="s">
        <v>365</v>
      </c>
      <c r="B1141" s="102" t="str">
        <f>VLOOKUP(A1141,'Order Summary'!B:G,5,FALSE)</f>
        <v>Standard</v>
      </c>
      <c r="C1141" s="102" t="s">
        <v>488</v>
      </c>
      <c r="D1141" s="172" t="s">
        <v>456</v>
      </c>
      <c r="E1141" s="148" t="s">
        <v>361</v>
      </c>
      <c r="F1141" s="75">
        <f>IFERROR(VLOOKUP(N1141,'Order Summary'!$I:$AF,MATCH('Order Import'!D1141,'Order Summary'!$I$13:$AF$13,0),FALSE),)</f>
        <v>0</v>
      </c>
      <c r="M1141" s="102" t="s">
        <v>421</v>
      </c>
      <c r="N1141" s="75" t="str">
        <f t="shared" si="36"/>
        <v>000039NAVY/REDV01</v>
      </c>
      <c r="O1141" s="75" t="s">
        <v>488</v>
      </c>
    </row>
    <row r="1142" spans="1:15">
      <c r="A1142" s="171" t="s">
        <v>365</v>
      </c>
      <c r="B1142" s="102" t="str">
        <f>VLOOKUP(A1142,'Order Summary'!B:G,5,FALSE)</f>
        <v>Standard</v>
      </c>
      <c r="C1142" s="102" t="s">
        <v>488</v>
      </c>
      <c r="D1142" s="172" t="s">
        <v>457</v>
      </c>
      <c r="E1142" s="148" t="s">
        <v>361</v>
      </c>
      <c r="F1142" s="75">
        <f>IFERROR(VLOOKUP(N1142,'Order Summary'!$I:$AF,MATCH('Order Import'!D1142,'Order Summary'!$I$13:$AF$13,0),FALSE),)</f>
        <v>0</v>
      </c>
      <c r="M1142" s="102" t="s">
        <v>421</v>
      </c>
      <c r="N1142" s="75" t="str">
        <f t="shared" si="36"/>
        <v>000039NAVY/REDV01</v>
      </c>
      <c r="O1142" s="75" t="s">
        <v>488</v>
      </c>
    </row>
    <row r="1143" spans="1:15">
      <c r="A1143" s="171" t="s">
        <v>365</v>
      </c>
      <c r="B1143" s="102" t="str">
        <f>VLOOKUP(A1143,'Order Summary'!B:G,5,FALSE)</f>
        <v>Standard</v>
      </c>
      <c r="C1143" s="102" t="s">
        <v>488</v>
      </c>
      <c r="D1143" s="172" t="s">
        <v>458</v>
      </c>
      <c r="E1143" s="148" t="s">
        <v>361</v>
      </c>
      <c r="F1143" s="75">
        <f>IFERROR(VLOOKUP(N1143,'Order Summary'!$I:$AF,MATCH('Order Import'!D1143,'Order Summary'!$I$13:$AF$13,0),FALSE),)</f>
        <v>0</v>
      </c>
      <c r="M1143" s="102" t="s">
        <v>421</v>
      </c>
      <c r="N1143" s="75" t="str">
        <f t="shared" si="36"/>
        <v>000039NAVY/REDV01</v>
      </c>
      <c r="O1143" s="75" t="s">
        <v>488</v>
      </c>
    </row>
    <row r="1144" spans="1:15">
      <c r="A1144" s="171" t="s">
        <v>365</v>
      </c>
      <c r="B1144" s="102" t="str">
        <f>VLOOKUP(A1144,'Order Summary'!B:G,5,FALSE)</f>
        <v>Standard</v>
      </c>
      <c r="C1144" s="102" t="s">
        <v>488</v>
      </c>
      <c r="D1144" s="172" t="s">
        <v>459</v>
      </c>
      <c r="E1144" s="148" t="s">
        <v>361</v>
      </c>
      <c r="F1144" s="75">
        <f>IFERROR(VLOOKUP(N1144,'Order Summary'!$I:$AF,MATCH('Order Import'!D1144,'Order Summary'!$I$13:$AF$13,0),FALSE),)</f>
        <v>0</v>
      </c>
      <c r="M1144" s="102" t="s">
        <v>421</v>
      </c>
      <c r="N1144" s="75" t="str">
        <f t="shared" si="36"/>
        <v>000039NAVY/REDV01</v>
      </c>
      <c r="O1144" s="75" t="s">
        <v>488</v>
      </c>
    </row>
    <row r="1145" spans="1:15">
      <c r="A1145" s="171" t="s">
        <v>365</v>
      </c>
      <c r="B1145" s="102" t="str">
        <f>VLOOKUP(A1145,'Order Summary'!B:G,5,FALSE)</f>
        <v>Standard</v>
      </c>
      <c r="C1145" s="102" t="s">
        <v>488</v>
      </c>
      <c r="D1145" s="172" t="s">
        <v>460</v>
      </c>
      <c r="E1145" s="148" t="s">
        <v>361</v>
      </c>
      <c r="F1145" s="75">
        <f>IFERROR(VLOOKUP(N1145,'Order Summary'!$I:$AF,MATCH('Order Import'!D1145,'Order Summary'!$I$13:$AF$13,0),FALSE),)</f>
        <v>0</v>
      </c>
      <c r="M1145" s="102" t="s">
        <v>421</v>
      </c>
      <c r="N1145" s="75" t="str">
        <f t="shared" si="36"/>
        <v>000039NAVY/REDV01</v>
      </c>
      <c r="O1145" s="75" t="s">
        <v>488</v>
      </c>
    </row>
    <row r="1146" spans="1:15">
      <c r="A1146" s="171" t="s">
        <v>365</v>
      </c>
      <c r="B1146" s="102" t="str">
        <f>VLOOKUP(A1146,'Order Summary'!B:G,5,FALSE)</f>
        <v>Standard</v>
      </c>
      <c r="C1146" s="102" t="s">
        <v>488</v>
      </c>
      <c r="D1146" s="172" t="s">
        <v>461</v>
      </c>
      <c r="E1146" s="148" t="s">
        <v>361</v>
      </c>
      <c r="F1146" s="75">
        <f>IFERROR(VLOOKUP(N1146,'Order Summary'!$I:$AF,MATCH('Order Import'!D1146,'Order Summary'!$I$13:$AF$13,0),FALSE),)</f>
        <v>0</v>
      </c>
      <c r="M1146" s="102" t="s">
        <v>421</v>
      </c>
      <c r="N1146" s="75" t="str">
        <f t="shared" si="36"/>
        <v>000039NAVY/REDV01</v>
      </c>
      <c r="O1146" s="75" t="s">
        <v>488</v>
      </c>
    </row>
    <row r="1147" spans="1:15">
      <c r="A1147" s="171" t="s">
        <v>366</v>
      </c>
      <c r="B1147" s="102" t="str">
        <f>VLOOKUP(A1147,'Order Summary'!B:G,5,FALSE)</f>
        <v>Standard</v>
      </c>
      <c r="C1147" s="102" t="s">
        <v>624</v>
      </c>
      <c r="D1147" s="172" t="s">
        <v>441</v>
      </c>
      <c r="E1147" s="148" t="s">
        <v>361</v>
      </c>
      <c r="F1147" s="75">
        <f>IFERROR(VLOOKUP(N1147,'Order Summary'!$I:$AF,MATCH('Order Import'!D1147,'Order Summary'!$I$13:$AF$13,0),FALSE),)</f>
        <v>0</v>
      </c>
      <c r="M1147" s="102" t="str">
        <f>VLOOKUP(A1147,'Order Summary'!$B:$E,4,FALSE)</f>
        <v>DARK GREY/PURPLE/TEAL</v>
      </c>
      <c r="N1147" s="75" t="str">
        <f t="shared" si="36"/>
        <v>000040DARK GREY/PURPLE/TEALV01</v>
      </c>
      <c r="O1147" s="75" t="str">
        <f>VLOOKUP(A1147,'Order Import'!A:C,3,FALSE)</f>
        <v>DGPLTL</v>
      </c>
    </row>
    <row r="1148" spans="1:15">
      <c r="A1148" s="171" t="s">
        <v>366</v>
      </c>
      <c r="B1148" s="102" t="str">
        <f>VLOOKUP(A1148,'Order Summary'!B:G,5,FALSE)</f>
        <v>Standard</v>
      </c>
      <c r="C1148" s="102" t="s">
        <v>624</v>
      </c>
      <c r="D1148" s="172" t="s">
        <v>442</v>
      </c>
      <c r="E1148" s="148" t="s">
        <v>361</v>
      </c>
      <c r="F1148" s="75">
        <f>IFERROR(VLOOKUP(N1148,'Order Summary'!$I:$AF,MATCH('Order Import'!D1148,'Order Summary'!$I$13:$AF$13,0),FALSE),)</f>
        <v>0</v>
      </c>
      <c r="M1148" s="102" t="str">
        <f>VLOOKUP(A1148,'Order Summary'!$B:$E,4,FALSE)</f>
        <v>DARK GREY/PURPLE/TEAL</v>
      </c>
      <c r="N1148" s="75" t="str">
        <f t="shared" si="36"/>
        <v>000040DARK GREY/PURPLE/TEALV01</v>
      </c>
      <c r="O1148" s="75" t="str">
        <f>VLOOKUP(A1148,'Order Import'!A:C,3,FALSE)</f>
        <v>DGPLTL</v>
      </c>
    </row>
    <row r="1149" spans="1:15">
      <c r="A1149" s="171" t="s">
        <v>366</v>
      </c>
      <c r="B1149" s="102" t="str">
        <f>VLOOKUP(A1149,'Order Summary'!B:G,5,FALSE)</f>
        <v>Standard</v>
      </c>
      <c r="C1149" s="102" t="s">
        <v>624</v>
      </c>
      <c r="D1149" s="172" t="s">
        <v>443</v>
      </c>
      <c r="E1149" s="148" t="s">
        <v>361</v>
      </c>
      <c r="F1149" s="75">
        <f>IFERROR(VLOOKUP(N1149,'Order Summary'!$I:$AF,MATCH('Order Import'!D1149,'Order Summary'!$I$13:$AF$13,0),FALSE),)</f>
        <v>0</v>
      </c>
      <c r="M1149" s="102" t="str">
        <f>VLOOKUP(A1149,'Order Summary'!$B:$E,4,FALSE)</f>
        <v>DARK GREY/PURPLE/TEAL</v>
      </c>
      <c r="N1149" s="75" t="str">
        <f t="shared" si="36"/>
        <v>000040DARK GREY/PURPLE/TEALV01</v>
      </c>
      <c r="O1149" s="75" t="str">
        <f>VLOOKUP(A1149,'Order Import'!A:C,3,FALSE)</f>
        <v>DGPLTL</v>
      </c>
    </row>
    <row r="1150" spans="1:15">
      <c r="A1150" s="171" t="s">
        <v>366</v>
      </c>
      <c r="B1150" s="102" t="str">
        <f>VLOOKUP(A1150,'Order Summary'!B:G,5,FALSE)</f>
        <v>Standard</v>
      </c>
      <c r="C1150" s="102" t="s">
        <v>624</v>
      </c>
      <c r="D1150" s="172" t="s">
        <v>444</v>
      </c>
      <c r="E1150" s="148" t="s">
        <v>361</v>
      </c>
      <c r="F1150" s="75">
        <f>IFERROR(VLOOKUP(N1150,'Order Summary'!$I:$AF,MATCH('Order Import'!D1150,'Order Summary'!$I$13:$AF$13,0),FALSE),)</f>
        <v>0</v>
      </c>
      <c r="M1150" s="102" t="str">
        <f>VLOOKUP(A1150,'Order Summary'!$B:$E,4,FALSE)</f>
        <v>DARK GREY/PURPLE/TEAL</v>
      </c>
      <c r="N1150" s="75" t="str">
        <f t="shared" si="36"/>
        <v>000040DARK GREY/PURPLE/TEALV01</v>
      </c>
      <c r="O1150" s="75" t="str">
        <f>VLOOKUP(A1150,'Order Import'!A:C,3,FALSE)</f>
        <v>DGPLTL</v>
      </c>
    </row>
    <row r="1151" spans="1:15">
      <c r="A1151" s="171" t="s">
        <v>366</v>
      </c>
      <c r="B1151" s="102" t="str">
        <f>VLOOKUP(A1151,'Order Summary'!B:G,5,FALSE)</f>
        <v>Standard</v>
      </c>
      <c r="C1151" s="102" t="s">
        <v>624</v>
      </c>
      <c r="D1151" s="172" t="s">
        <v>445</v>
      </c>
      <c r="E1151" s="148" t="s">
        <v>361</v>
      </c>
      <c r="F1151" s="75">
        <f>IFERROR(VLOOKUP(N1151,'Order Summary'!$I:$AF,MATCH('Order Import'!D1151,'Order Summary'!$I$13:$AF$13,0),FALSE),)</f>
        <v>0</v>
      </c>
      <c r="M1151" s="102" t="str">
        <f>VLOOKUP(A1151,'Order Summary'!$B:$E,4,FALSE)</f>
        <v>DARK GREY/PURPLE/TEAL</v>
      </c>
      <c r="N1151" s="75" t="str">
        <f t="shared" si="36"/>
        <v>000040DARK GREY/PURPLE/TEALV01</v>
      </c>
      <c r="O1151" s="75" t="str">
        <f>VLOOKUP(A1151,'Order Import'!A:C,3,FALSE)</f>
        <v>DGPLTL</v>
      </c>
    </row>
    <row r="1152" spans="1:15">
      <c r="A1152" s="171" t="s">
        <v>366</v>
      </c>
      <c r="B1152" s="102" t="str">
        <f>VLOOKUP(A1152,'Order Summary'!B:G,5,FALSE)</f>
        <v>Standard</v>
      </c>
      <c r="C1152" s="102" t="s">
        <v>624</v>
      </c>
      <c r="D1152" s="172" t="s">
        <v>446</v>
      </c>
      <c r="E1152" s="148" t="s">
        <v>361</v>
      </c>
      <c r="F1152" s="75">
        <f>IFERROR(VLOOKUP(N1152,'Order Summary'!$I:$AF,MATCH('Order Import'!D1152,'Order Summary'!$I$13:$AF$13,0),FALSE),)</f>
        <v>0</v>
      </c>
      <c r="M1152" s="102" t="str">
        <f>VLOOKUP(A1152,'Order Summary'!$B:$E,4,FALSE)</f>
        <v>DARK GREY/PURPLE/TEAL</v>
      </c>
      <c r="N1152" s="75" t="str">
        <f t="shared" si="36"/>
        <v>000040DARK GREY/PURPLE/TEALV01</v>
      </c>
      <c r="O1152" s="75" t="str">
        <f>VLOOKUP(A1152,'Order Import'!A:C,3,FALSE)</f>
        <v>DGPLTL</v>
      </c>
    </row>
    <row r="1153" spans="1:15">
      <c r="A1153" s="171" t="s">
        <v>366</v>
      </c>
      <c r="B1153" s="102" t="str">
        <f>VLOOKUP(A1153,'Order Summary'!B:G,5,FALSE)</f>
        <v>Standard</v>
      </c>
      <c r="C1153" s="102" t="s">
        <v>624</v>
      </c>
      <c r="D1153" s="172" t="s">
        <v>447</v>
      </c>
      <c r="E1153" s="148" t="s">
        <v>361</v>
      </c>
      <c r="F1153" s="75">
        <f>IFERROR(VLOOKUP(N1153,'Order Summary'!$I:$AF,MATCH('Order Import'!D1153,'Order Summary'!$I$13:$AF$13,0),FALSE),)</f>
        <v>0</v>
      </c>
      <c r="M1153" s="102" t="str">
        <f>VLOOKUP(A1153,'Order Summary'!$B:$E,4,FALSE)</f>
        <v>DARK GREY/PURPLE/TEAL</v>
      </c>
      <c r="N1153" s="75" t="str">
        <f t="shared" si="36"/>
        <v>000040DARK GREY/PURPLE/TEALV01</v>
      </c>
      <c r="O1153" s="75" t="str">
        <f>VLOOKUP(A1153,'Order Import'!A:C,3,FALSE)</f>
        <v>DGPLTL</v>
      </c>
    </row>
    <row r="1154" spans="1:15">
      <c r="A1154" s="171" t="s">
        <v>366</v>
      </c>
      <c r="B1154" s="102" t="str">
        <f>VLOOKUP(A1154,'Order Summary'!B:G,5,FALSE)</f>
        <v>Standard</v>
      </c>
      <c r="C1154" s="102" t="s">
        <v>624</v>
      </c>
      <c r="D1154" s="172" t="s">
        <v>448</v>
      </c>
      <c r="E1154" s="148" t="s">
        <v>361</v>
      </c>
      <c r="F1154" s="75">
        <f>IFERROR(VLOOKUP(N1154,'Order Summary'!$I:$AF,MATCH('Order Import'!D1154,'Order Summary'!$I$13:$AF$13,0),FALSE),)</f>
        <v>0</v>
      </c>
      <c r="M1154" s="102" t="str">
        <f>VLOOKUP(A1154,'Order Summary'!$B:$E,4,FALSE)</f>
        <v>DARK GREY/PURPLE/TEAL</v>
      </c>
      <c r="N1154" s="75" t="str">
        <f t="shared" si="36"/>
        <v>000040DARK GREY/PURPLE/TEALV01</v>
      </c>
      <c r="O1154" s="75" t="str">
        <f>VLOOKUP(A1154,'Order Import'!A:C,3,FALSE)</f>
        <v>DGPLTL</v>
      </c>
    </row>
    <row r="1155" spans="1:15">
      <c r="A1155" s="171" t="s">
        <v>366</v>
      </c>
      <c r="B1155" s="102" t="str">
        <f>VLOOKUP(A1155,'Order Summary'!B:G,5,FALSE)</f>
        <v>Standard</v>
      </c>
      <c r="C1155" s="102" t="s">
        <v>624</v>
      </c>
      <c r="D1155" s="172" t="s">
        <v>449</v>
      </c>
      <c r="E1155" s="148" t="s">
        <v>361</v>
      </c>
      <c r="F1155" s="75">
        <f>IFERROR(VLOOKUP(N1155,'Order Summary'!$I:$AF,MATCH('Order Import'!D1155,'Order Summary'!$I$13:$AF$13,0),FALSE),)</f>
        <v>0</v>
      </c>
      <c r="M1155" s="102" t="str">
        <f>VLOOKUP(A1155,'Order Summary'!$B:$E,4,FALSE)</f>
        <v>DARK GREY/PURPLE/TEAL</v>
      </c>
      <c r="N1155" s="75" t="str">
        <f t="shared" ref="N1155:N1185" si="37">CONCATENATE(A1155,M1155,E1155)</f>
        <v>000040DARK GREY/PURPLE/TEALV01</v>
      </c>
      <c r="O1155" s="75" t="str">
        <f>VLOOKUP(A1155,'Order Import'!A:C,3,FALSE)</f>
        <v>DGPLTL</v>
      </c>
    </row>
    <row r="1156" spans="1:15">
      <c r="A1156" s="171" t="s">
        <v>366</v>
      </c>
      <c r="B1156" s="102" t="str">
        <f>VLOOKUP(A1156,'Order Summary'!B:G,5,FALSE)</f>
        <v>Standard</v>
      </c>
      <c r="C1156" s="102" t="s">
        <v>624</v>
      </c>
      <c r="D1156" s="172" t="s">
        <v>450</v>
      </c>
      <c r="E1156" s="148" t="s">
        <v>361</v>
      </c>
      <c r="F1156" s="75">
        <f>IFERROR(VLOOKUP(N1156,'Order Summary'!$I:$AF,MATCH('Order Import'!D1156,'Order Summary'!$I$13:$AF$13,0),FALSE),)</f>
        <v>0</v>
      </c>
      <c r="M1156" s="102" t="str">
        <f>VLOOKUP(A1156,'Order Summary'!$B:$E,4,FALSE)</f>
        <v>DARK GREY/PURPLE/TEAL</v>
      </c>
      <c r="N1156" s="75" t="str">
        <f t="shared" si="37"/>
        <v>000040DARK GREY/PURPLE/TEALV01</v>
      </c>
      <c r="O1156" s="75" t="str">
        <f>VLOOKUP(A1156,'Order Import'!A:C,3,FALSE)</f>
        <v>DGPLTL</v>
      </c>
    </row>
    <row r="1157" spans="1:15">
      <c r="A1157" s="171" t="s">
        <v>366</v>
      </c>
      <c r="B1157" s="102" t="str">
        <f>VLOOKUP(A1157,'Order Summary'!B:G,5,FALSE)</f>
        <v>Standard</v>
      </c>
      <c r="C1157" s="102" t="s">
        <v>624</v>
      </c>
      <c r="D1157" s="172" t="s">
        <v>451</v>
      </c>
      <c r="E1157" s="148" t="s">
        <v>361</v>
      </c>
      <c r="F1157" s="75">
        <f>IFERROR(VLOOKUP(N1157,'Order Summary'!$I:$AF,MATCH('Order Import'!D1157,'Order Summary'!$I$13:$AF$13,0),FALSE),)</f>
        <v>0</v>
      </c>
      <c r="M1157" s="102" t="str">
        <f>VLOOKUP(A1157,'Order Summary'!$B:$E,4,FALSE)</f>
        <v>DARK GREY/PURPLE/TEAL</v>
      </c>
      <c r="N1157" s="75" t="str">
        <f t="shared" si="37"/>
        <v>000040DARK GREY/PURPLE/TEALV01</v>
      </c>
      <c r="O1157" s="75" t="str">
        <f>VLOOKUP(A1157,'Order Import'!A:C,3,FALSE)</f>
        <v>DGPLTL</v>
      </c>
    </row>
    <row r="1158" spans="1:15">
      <c r="A1158" s="171" t="s">
        <v>366</v>
      </c>
      <c r="B1158" s="102" t="str">
        <f>VLOOKUP(A1158,'Order Summary'!B:G,5,FALSE)</f>
        <v>Standard</v>
      </c>
      <c r="C1158" s="102" t="s">
        <v>624</v>
      </c>
      <c r="D1158" s="172" t="s">
        <v>452</v>
      </c>
      <c r="E1158" s="148" t="s">
        <v>361</v>
      </c>
      <c r="F1158" s="75">
        <f>IFERROR(VLOOKUP(N1158,'Order Summary'!$I:$AF,MATCH('Order Import'!D1158,'Order Summary'!$I$13:$AF$13,0),FALSE),)</f>
        <v>0</v>
      </c>
      <c r="M1158" s="102" t="str">
        <f>VLOOKUP(A1158,'Order Summary'!$B:$E,4,FALSE)</f>
        <v>DARK GREY/PURPLE/TEAL</v>
      </c>
      <c r="N1158" s="75" t="str">
        <f t="shared" si="37"/>
        <v>000040DARK GREY/PURPLE/TEALV01</v>
      </c>
      <c r="O1158" s="75" t="str">
        <f>VLOOKUP(A1158,'Order Import'!A:C,3,FALSE)</f>
        <v>DGPLTL</v>
      </c>
    </row>
    <row r="1159" spans="1:15">
      <c r="A1159" s="171" t="s">
        <v>366</v>
      </c>
      <c r="B1159" s="102" t="str">
        <f>VLOOKUP(A1159,'Order Summary'!B:G,5,FALSE)</f>
        <v>Standard</v>
      </c>
      <c r="C1159" s="102" t="s">
        <v>624</v>
      </c>
      <c r="D1159" s="172" t="s">
        <v>453</v>
      </c>
      <c r="E1159" s="148" t="s">
        <v>361</v>
      </c>
      <c r="F1159" s="75">
        <f>IFERROR(VLOOKUP(N1159,'Order Summary'!$I:$AF,MATCH('Order Import'!D1159,'Order Summary'!$I$13:$AF$13,0),FALSE),)</f>
        <v>0</v>
      </c>
      <c r="M1159" s="102" t="str">
        <f>VLOOKUP(A1159,'Order Summary'!$B:$E,4,FALSE)</f>
        <v>DARK GREY/PURPLE/TEAL</v>
      </c>
      <c r="N1159" s="75" t="str">
        <f t="shared" si="37"/>
        <v>000040DARK GREY/PURPLE/TEALV01</v>
      </c>
      <c r="O1159" s="75" t="str">
        <f>VLOOKUP(A1159,'Order Import'!A:C,3,FALSE)</f>
        <v>DGPLTL</v>
      </c>
    </row>
    <row r="1160" spans="1:15">
      <c r="A1160" s="171" t="s">
        <v>366</v>
      </c>
      <c r="B1160" s="102" t="str">
        <f>VLOOKUP(A1160,'Order Summary'!B:G,5,FALSE)</f>
        <v>Standard</v>
      </c>
      <c r="C1160" s="102" t="s">
        <v>479</v>
      </c>
      <c r="D1160" s="172" t="s">
        <v>441</v>
      </c>
      <c r="E1160" s="148" t="s">
        <v>361</v>
      </c>
      <c r="F1160" s="75">
        <f>IFERROR(VLOOKUP(N1160,'Order Summary'!$I:$AF,MATCH('Order Import'!D1160,'Order Summary'!$I$13:$AF$13,0),FALSE),)</f>
        <v>0</v>
      </c>
      <c r="M1160" s="102" t="s">
        <v>420</v>
      </c>
      <c r="N1160" s="75" t="str">
        <f t="shared" si="37"/>
        <v>000040BLACK/WHITEV01</v>
      </c>
      <c r="O1160" s="75" t="s">
        <v>479</v>
      </c>
    </row>
    <row r="1161" spans="1:15">
      <c r="A1161" s="171" t="s">
        <v>366</v>
      </c>
      <c r="B1161" s="102" t="str">
        <f>VLOOKUP(A1161,'Order Summary'!B:G,5,FALSE)</f>
        <v>Standard</v>
      </c>
      <c r="C1161" s="102" t="s">
        <v>479</v>
      </c>
      <c r="D1161" s="172" t="s">
        <v>442</v>
      </c>
      <c r="E1161" s="148" t="s">
        <v>361</v>
      </c>
      <c r="F1161" s="75">
        <f>IFERROR(VLOOKUP(N1161,'Order Summary'!$I:$AF,MATCH('Order Import'!D1161,'Order Summary'!$I$13:$AF$13,0),FALSE),)</f>
        <v>0</v>
      </c>
      <c r="M1161" s="102" t="s">
        <v>420</v>
      </c>
      <c r="N1161" s="75" t="str">
        <f t="shared" si="37"/>
        <v>000040BLACK/WHITEV01</v>
      </c>
      <c r="O1161" s="75" t="s">
        <v>479</v>
      </c>
    </row>
    <row r="1162" spans="1:15">
      <c r="A1162" s="171" t="s">
        <v>366</v>
      </c>
      <c r="B1162" s="102" t="str">
        <f>VLOOKUP(A1162,'Order Summary'!B:G,5,FALSE)</f>
        <v>Standard</v>
      </c>
      <c r="C1162" s="102" t="s">
        <v>479</v>
      </c>
      <c r="D1162" s="172" t="s">
        <v>443</v>
      </c>
      <c r="E1162" s="148" t="s">
        <v>361</v>
      </c>
      <c r="F1162" s="75">
        <f>IFERROR(VLOOKUP(N1162,'Order Summary'!$I:$AF,MATCH('Order Import'!D1162,'Order Summary'!$I$13:$AF$13,0),FALSE),)</f>
        <v>0</v>
      </c>
      <c r="M1162" s="102" t="s">
        <v>420</v>
      </c>
      <c r="N1162" s="75" t="str">
        <f t="shared" si="37"/>
        <v>000040BLACK/WHITEV01</v>
      </c>
      <c r="O1162" s="75" t="s">
        <v>479</v>
      </c>
    </row>
    <row r="1163" spans="1:15">
      <c r="A1163" s="171" t="s">
        <v>366</v>
      </c>
      <c r="B1163" s="102" t="str">
        <f>VLOOKUP(A1163,'Order Summary'!B:G,5,FALSE)</f>
        <v>Standard</v>
      </c>
      <c r="C1163" s="102" t="s">
        <v>479</v>
      </c>
      <c r="D1163" s="172" t="s">
        <v>444</v>
      </c>
      <c r="E1163" s="148" t="s">
        <v>361</v>
      </c>
      <c r="F1163" s="75">
        <f>IFERROR(VLOOKUP(N1163,'Order Summary'!$I:$AF,MATCH('Order Import'!D1163,'Order Summary'!$I$13:$AF$13,0),FALSE),)</f>
        <v>0</v>
      </c>
      <c r="M1163" s="102" t="s">
        <v>420</v>
      </c>
      <c r="N1163" s="75" t="str">
        <f t="shared" si="37"/>
        <v>000040BLACK/WHITEV01</v>
      </c>
      <c r="O1163" s="75" t="s">
        <v>479</v>
      </c>
    </row>
    <row r="1164" spans="1:15">
      <c r="A1164" s="171" t="s">
        <v>366</v>
      </c>
      <c r="B1164" s="102" t="str">
        <f>VLOOKUP(A1164,'Order Summary'!B:G,5,FALSE)</f>
        <v>Standard</v>
      </c>
      <c r="C1164" s="102" t="s">
        <v>479</v>
      </c>
      <c r="D1164" s="172" t="s">
        <v>445</v>
      </c>
      <c r="E1164" s="148" t="s">
        <v>361</v>
      </c>
      <c r="F1164" s="75">
        <f>IFERROR(VLOOKUP(N1164,'Order Summary'!$I:$AF,MATCH('Order Import'!D1164,'Order Summary'!$I$13:$AF$13,0),FALSE),)</f>
        <v>0</v>
      </c>
      <c r="M1164" s="102" t="s">
        <v>420</v>
      </c>
      <c r="N1164" s="75" t="str">
        <f t="shared" si="37"/>
        <v>000040BLACK/WHITEV01</v>
      </c>
      <c r="O1164" s="75" t="s">
        <v>479</v>
      </c>
    </row>
    <row r="1165" spans="1:15">
      <c r="A1165" s="171" t="s">
        <v>366</v>
      </c>
      <c r="B1165" s="102" t="str">
        <f>VLOOKUP(A1165,'Order Summary'!B:G,5,FALSE)</f>
        <v>Standard</v>
      </c>
      <c r="C1165" s="102" t="s">
        <v>479</v>
      </c>
      <c r="D1165" s="172" t="s">
        <v>446</v>
      </c>
      <c r="E1165" s="148" t="s">
        <v>361</v>
      </c>
      <c r="F1165" s="75">
        <f>IFERROR(VLOOKUP(N1165,'Order Summary'!$I:$AF,MATCH('Order Import'!D1165,'Order Summary'!$I$13:$AF$13,0),FALSE),)</f>
        <v>0</v>
      </c>
      <c r="M1165" s="102" t="s">
        <v>420</v>
      </c>
      <c r="N1165" s="75" t="str">
        <f t="shared" si="37"/>
        <v>000040BLACK/WHITEV01</v>
      </c>
      <c r="O1165" s="75" t="s">
        <v>479</v>
      </c>
    </row>
    <row r="1166" spans="1:15">
      <c r="A1166" s="171" t="s">
        <v>366</v>
      </c>
      <c r="B1166" s="102" t="str">
        <f>VLOOKUP(A1166,'Order Summary'!B:G,5,FALSE)</f>
        <v>Standard</v>
      </c>
      <c r="C1166" s="102" t="s">
        <v>479</v>
      </c>
      <c r="D1166" s="172" t="s">
        <v>447</v>
      </c>
      <c r="E1166" s="148" t="s">
        <v>361</v>
      </c>
      <c r="F1166" s="75">
        <f>IFERROR(VLOOKUP(N1166,'Order Summary'!$I:$AF,MATCH('Order Import'!D1166,'Order Summary'!$I$13:$AF$13,0),FALSE),)</f>
        <v>0</v>
      </c>
      <c r="M1166" s="102" t="s">
        <v>420</v>
      </c>
      <c r="N1166" s="75" t="str">
        <f t="shared" si="37"/>
        <v>000040BLACK/WHITEV01</v>
      </c>
      <c r="O1166" s="75" t="s">
        <v>479</v>
      </c>
    </row>
    <row r="1167" spans="1:15">
      <c r="A1167" s="171" t="s">
        <v>366</v>
      </c>
      <c r="B1167" s="102" t="str">
        <f>VLOOKUP(A1167,'Order Summary'!B:G,5,FALSE)</f>
        <v>Standard</v>
      </c>
      <c r="C1167" s="102" t="s">
        <v>479</v>
      </c>
      <c r="D1167" s="172" t="s">
        <v>448</v>
      </c>
      <c r="E1167" s="148" t="s">
        <v>361</v>
      </c>
      <c r="F1167" s="75">
        <f>IFERROR(VLOOKUP(N1167,'Order Summary'!$I:$AF,MATCH('Order Import'!D1167,'Order Summary'!$I$13:$AF$13,0),FALSE),)</f>
        <v>0</v>
      </c>
      <c r="M1167" s="102" t="s">
        <v>420</v>
      </c>
      <c r="N1167" s="75" t="str">
        <f t="shared" si="37"/>
        <v>000040BLACK/WHITEV01</v>
      </c>
      <c r="O1167" s="75" t="s">
        <v>479</v>
      </c>
    </row>
    <row r="1168" spans="1:15">
      <c r="A1168" s="171" t="s">
        <v>366</v>
      </c>
      <c r="B1168" s="102" t="str">
        <f>VLOOKUP(A1168,'Order Summary'!B:G,5,FALSE)</f>
        <v>Standard</v>
      </c>
      <c r="C1168" s="102" t="s">
        <v>479</v>
      </c>
      <c r="D1168" s="172" t="s">
        <v>449</v>
      </c>
      <c r="E1168" s="148" t="s">
        <v>361</v>
      </c>
      <c r="F1168" s="75">
        <f>IFERROR(VLOOKUP(N1168,'Order Summary'!$I:$AF,MATCH('Order Import'!D1168,'Order Summary'!$I$13:$AF$13,0),FALSE),)</f>
        <v>0</v>
      </c>
      <c r="M1168" s="102" t="s">
        <v>420</v>
      </c>
      <c r="N1168" s="75" t="str">
        <f t="shared" si="37"/>
        <v>000040BLACK/WHITEV01</v>
      </c>
      <c r="O1168" s="75" t="s">
        <v>479</v>
      </c>
    </row>
    <row r="1169" spans="1:15">
      <c r="A1169" s="171" t="s">
        <v>366</v>
      </c>
      <c r="B1169" s="102" t="str">
        <f>VLOOKUP(A1169,'Order Summary'!B:G,5,FALSE)</f>
        <v>Standard</v>
      </c>
      <c r="C1169" s="102" t="s">
        <v>479</v>
      </c>
      <c r="D1169" s="172" t="s">
        <v>450</v>
      </c>
      <c r="E1169" s="148" t="s">
        <v>361</v>
      </c>
      <c r="F1169" s="75">
        <f>IFERROR(VLOOKUP(N1169,'Order Summary'!$I:$AF,MATCH('Order Import'!D1169,'Order Summary'!$I$13:$AF$13,0),FALSE),)</f>
        <v>0</v>
      </c>
      <c r="M1169" s="102" t="s">
        <v>420</v>
      </c>
      <c r="N1169" s="75" t="str">
        <f t="shared" si="37"/>
        <v>000040BLACK/WHITEV01</v>
      </c>
      <c r="O1169" s="75" t="s">
        <v>479</v>
      </c>
    </row>
    <row r="1170" spans="1:15">
      <c r="A1170" s="171" t="s">
        <v>366</v>
      </c>
      <c r="B1170" s="102" t="str">
        <f>VLOOKUP(A1170,'Order Summary'!B:G,5,FALSE)</f>
        <v>Standard</v>
      </c>
      <c r="C1170" s="102" t="s">
        <v>479</v>
      </c>
      <c r="D1170" s="172" t="s">
        <v>451</v>
      </c>
      <c r="E1170" s="148" t="s">
        <v>361</v>
      </c>
      <c r="F1170" s="75">
        <f>IFERROR(VLOOKUP(N1170,'Order Summary'!$I:$AF,MATCH('Order Import'!D1170,'Order Summary'!$I$13:$AF$13,0),FALSE),)</f>
        <v>0</v>
      </c>
      <c r="M1170" s="102" t="s">
        <v>420</v>
      </c>
      <c r="N1170" s="75" t="str">
        <f t="shared" si="37"/>
        <v>000040BLACK/WHITEV01</v>
      </c>
      <c r="O1170" s="75" t="s">
        <v>479</v>
      </c>
    </row>
    <row r="1171" spans="1:15">
      <c r="A1171" s="171" t="s">
        <v>366</v>
      </c>
      <c r="B1171" s="102" t="str">
        <f>VLOOKUP(A1171,'Order Summary'!B:G,5,FALSE)</f>
        <v>Standard</v>
      </c>
      <c r="C1171" s="102" t="s">
        <v>479</v>
      </c>
      <c r="D1171" s="172" t="s">
        <v>452</v>
      </c>
      <c r="E1171" s="148" t="s">
        <v>361</v>
      </c>
      <c r="F1171" s="75">
        <f>IFERROR(VLOOKUP(N1171,'Order Summary'!$I:$AF,MATCH('Order Import'!D1171,'Order Summary'!$I$13:$AF$13,0),FALSE),)</f>
        <v>0</v>
      </c>
      <c r="M1171" s="102" t="s">
        <v>420</v>
      </c>
      <c r="N1171" s="75" t="str">
        <f t="shared" si="37"/>
        <v>000040BLACK/WHITEV01</v>
      </c>
      <c r="O1171" s="75" t="s">
        <v>479</v>
      </c>
    </row>
    <row r="1172" spans="1:15">
      <c r="A1172" s="171" t="s">
        <v>366</v>
      </c>
      <c r="B1172" s="102" t="str">
        <f>VLOOKUP(A1172,'Order Summary'!B:G,5,FALSE)</f>
        <v>Standard</v>
      </c>
      <c r="C1172" s="102" t="s">
        <v>479</v>
      </c>
      <c r="D1172" s="172" t="s">
        <v>453</v>
      </c>
      <c r="E1172" s="148" t="s">
        <v>361</v>
      </c>
      <c r="F1172" s="75">
        <f>IFERROR(VLOOKUP(N1172,'Order Summary'!$I:$AF,MATCH('Order Import'!D1172,'Order Summary'!$I$13:$AF$13,0),FALSE),)</f>
        <v>0</v>
      </c>
      <c r="M1172" s="102" t="s">
        <v>420</v>
      </c>
      <c r="N1172" s="75" t="str">
        <f t="shared" si="37"/>
        <v>000040BLACK/WHITEV01</v>
      </c>
      <c r="O1172" s="75" t="s">
        <v>479</v>
      </c>
    </row>
    <row r="1173" spans="1:15">
      <c r="A1173" s="171" t="s">
        <v>366</v>
      </c>
      <c r="B1173" s="102" t="str">
        <f>VLOOKUP(A1173,'Order Summary'!B:G,5,FALSE)</f>
        <v>Standard</v>
      </c>
      <c r="C1173" s="102" t="s">
        <v>489</v>
      </c>
      <c r="D1173" s="172" t="s">
        <v>441</v>
      </c>
      <c r="E1173" s="148" t="s">
        <v>361</v>
      </c>
      <c r="F1173" s="75">
        <f>IFERROR(VLOOKUP(N1173,'Order Summary'!$I:$AF,MATCH('Order Import'!D1173,'Order Summary'!$I$13:$AF$13,0),FALSE),)</f>
        <v>0</v>
      </c>
      <c r="M1173" s="102" t="s">
        <v>422</v>
      </c>
      <c r="N1173" s="75" t="str">
        <f t="shared" si="37"/>
        <v>000040PURPLE/BLUE/NAVYV01</v>
      </c>
      <c r="O1173" s="75" t="s">
        <v>489</v>
      </c>
    </row>
    <row r="1174" spans="1:15">
      <c r="A1174" s="171" t="s">
        <v>366</v>
      </c>
      <c r="B1174" s="102" t="str">
        <f>VLOOKUP(A1174,'Order Summary'!B:G,5,FALSE)</f>
        <v>Standard</v>
      </c>
      <c r="C1174" s="102" t="s">
        <v>489</v>
      </c>
      <c r="D1174" s="172" t="s">
        <v>442</v>
      </c>
      <c r="E1174" s="148" t="s">
        <v>361</v>
      </c>
      <c r="F1174" s="75">
        <f>IFERROR(VLOOKUP(N1174,'Order Summary'!$I:$AF,MATCH('Order Import'!D1174,'Order Summary'!$I$13:$AF$13,0),FALSE),)</f>
        <v>0</v>
      </c>
      <c r="M1174" s="102" t="s">
        <v>422</v>
      </c>
      <c r="N1174" s="75" t="str">
        <f t="shared" si="37"/>
        <v>000040PURPLE/BLUE/NAVYV01</v>
      </c>
      <c r="O1174" s="75" t="s">
        <v>489</v>
      </c>
    </row>
    <row r="1175" spans="1:15">
      <c r="A1175" s="171" t="s">
        <v>366</v>
      </c>
      <c r="B1175" s="102" t="str">
        <f>VLOOKUP(A1175,'Order Summary'!B:G,5,FALSE)</f>
        <v>Standard</v>
      </c>
      <c r="C1175" s="102" t="s">
        <v>489</v>
      </c>
      <c r="D1175" s="172" t="s">
        <v>443</v>
      </c>
      <c r="E1175" s="148" t="s">
        <v>361</v>
      </c>
      <c r="F1175" s="75">
        <f>IFERROR(VLOOKUP(N1175,'Order Summary'!$I:$AF,MATCH('Order Import'!D1175,'Order Summary'!$I$13:$AF$13,0),FALSE),)</f>
        <v>0</v>
      </c>
      <c r="M1175" s="102" t="s">
        <v>422</v>
      </c>
      <c r="N1175" s="75" t="str">
        <f t="shared" si="37"/>
        <v>000040PURPLE/BLUE/NAVYV01</v>
      </c>
      <c r="O1175" s="75" t="s">
        <v>489</v>
      </c>
    </row>
    <row r="1176" spans="1:15">
      <c r="A1176" s="171" t="s">
        <v>366</v>
      </c>
      <c r="B1176" s="102" t="str">
        <f>VLOOKUP(A1176,'Order Summary'!B:G,5,FALSE)</f>
        <v>Standard</v>
      </c>
      <c r="C1176" s="102" t="s">
        <v>489</v>
      </c>
      <c r="D1176" s="172" t="s">
        <v>444</v>
      </c>
      <c r="E1176" s="148" t="s">
        <v>361</v>
      </c>
      <c r="F1176" s="75">
        <f>IFERROR(VLOOKUP(N1176,'Order Summary'!$I:$AF,MATCH('Order Import'!D1176,'Order Summary'!$I$13:$AF$13,0),FALSE),)</f>
        <v>0</v>
      </c>
      <c r="M1176" s="102" t="s">
        <v>422</v>
      </c>
      <c r="N1176" s="75" t="str">
        <f t="shared" si="37"/>
        <v>000040PURPLE/BLUE/NAVYV01</v>
      </c>
      <c r="O1176" s="75" t="s">
        <v>489</v>
      </c>
    </row>
    <row r="1177" spans="1:15">
      <c r="A1177" s="171" t="s">
        <v>366</v>
      </c>
      <c r="B1177" s="102" t="str">
        <f>VLOOKUP(A1177,'Order Summary'!B:G,5,FALSE)</f>
        <v>Standard</v>
      </c>
      <c r="C1177" s="102" t="s">
        <v>489</v>
      </c>
      <c r="D1177" s="172" t="s">
        <v>445</v>
      </c>
      <c r="E1177" s="148" t="s">
        <v>361</v>
      </c>
      <c r="F1177" s="75">
        <f>IFERROR(VLOOKUP(N1177,'Order Summary'!$I:$AF,MATCH('Order Import'!D1177,'Order Summary'!$I$13:$AF$13,0),FALSE),)</f>
        <v>0</v>
      </c>
      <c r="M1177" s="102" t="s">
        <v>422</v>
      </c>
      <c r="N1177" s="75" t="str">
        <f t="shared" si="37"/>
        <v>000040PURPLE/BLUE/NAVYV01</v>
      </c>
      <c r="O1177" s="75" t="s">
        <v>489</v>
      </c>
    </row>
    <row r="1178" spans="1:15">
      <c r="A1178" s="171" t="s">
        <v>366</v>
      </c>
      <c r="B1178" s="102" t="str">
        <f>VLOOKUP(A1178,'Order Summary'!B:G,5,FALSE)</f>
        <v>Standard</v>
      </c>
      <c r="C1178" s="102" t="s">
        <v>489</v>
      </c>
      <c r="D1178" s="172" t="s">
        <v>446</v>
      </c>
      <c r="E1178" s="148" t="s">
        <v>361</v>
      </c>
      <c r="F1178" s="75">
        <f>IFERROR(VLOOKUP(N1178,'Order Summary'!$I:$AF,MATCH('Order Import'!D1178,'Order Summary'!$I$13:$AF$13,0),FALSE),)</f>
        <v>0</v>
      </c>
      <c r="M1178" s="102" t="s">
        <v>422</v>
      </c>
      <c r="N1178" s="75" t="str">
        <f t="shared" si="37"/>
        <v>000040PURPLE/BLUE/NAVYV01</v>
      </c>
      <c r="O1178" s="75" t="s">
        <v>489</v>
      </c>
    </row>
    <row r="1179" spans="1:15">
      <c r="A1179" s="171" t="s">
        <v>366</v>
      </c>
      <c r="B1179" s="102" t="str">
        <f>VLOOKUP(A1179,'Order Summary'!B:G,5,FALSE)</f>
        <v>Standard</v>
      </c>
      <c r="C1179" s="102" t="s">
        <v>489</v>
      </c>
      <c r="D1179" s="172" t="s">
        <v>447</v>
      </c>
      <c r="E1179" s="148" t="s">
        <v>361</v>
      </c>
      <c r="F1179" s="75">
        <f>IFERROR(VLOOKUP(N1179,'Order Summary'!$I:$AF,MATCH('Order Import'!D1179,'Order Summary'!$I$13:$AF$13,0),FALSE),)</f>
        <v>0</v>
      </c>
      <c r="M1179" s="102" t="s">
        <v>422</v>
      </c>
      <c r="N1179" s="75" t="str">
        <f t="shared" si="37"/>
        <v>000040PURPLE/BLUE/NAVYV01</v>
      </c>
      <c r="O1179" s="75" t="s">
        <v>489</v>
      </c>
    </row>
    <row r="1180" spans="1:15">
      <c r="A1180" s="171" t="s">
        <v>366</v>
      </c>
      <c r="B1180" s="102" t="str">
        <f>VLOOKUP(A1180,'Order Summary'!B:G,5,FALSE)</f>
        <v>Standard</v>
      </c>
      <c r="C1180" s="102" t="s">
        <v>489</v>
      </c>
      <c r="D1180" s="172" t="s">
        <v>448</v>
      </c>
      <c r="E1180" s="148" t="s">
        <v>361</v>
      </c>
      <c r="F1180" s="75">
        <f>IFERROR(VLOOKUP(N1180,'Order Summary'!$I:$AF,MATCH('Order Import'!D1180,'Order Summary'!$I$13:$AF$13,0),FALSE),)</f>
        <v>0</v>
      </c>
      <c r="M1180" s="102" t="s">
        <v>422</v>
      </c>
      <c r="N1180" s="75" t="str">
        <f t="shared" si="37"/>
        <v>000040PURPLE/BLUE/NAVYV01</v>
      </c>
      <c r="O1180" s="75" t="s">
        <v>489</v>
      </c>
    </row>
    <row r="1181" spans="1:15">
      <c r="A1181" s="171" t="s">
        <v>366</v>
      </c>
      <c r="B1181" s="102" t="str">
        <f>VLOOKUP(A1181,'Order Summary'!B:G,5,FALSE)</f>
        <v>Standard</v>
      </c>
      <c r="C1181" s="102" t="s">
        <v>489</v>
      </c>
      <c r="D1181" s="172" t="s">
        <v>449</v>
      </c>
      <c r="E1181" s="148" t="s">
        <v>361</v>
      </c>
      <c r="F1181" s="75">
        <f>IFERROR(VLOOKUP(N1181,'Order Summary'!$I:$AF,MATCH('Order Import'!D1181,'Order Summary'!$I$13:$AF$13,0),FALSE),)</f>
        <v>0</v>
      </c>
      <c r="M1181" s="102" t="s">
        <v>422</v>
      </c>
      <c r="N1181" s="75" t="str">
        <f t="shared" si="37"/>
        <v>000040PURPLE/BLUE/NAVYV01</v>
      </c>
      <c r="O1181" s="75" t="s">
        <v>489</v>
      </c>
    </row>
    <row r="1182" spans="1:15">
      <c r="A1182" s="171" t="s">
        <v>366</v>
      </c>
      <c r="B1182" s="102" t="str">
        <f>VLOOKUP(A1182,'Order Summary'!B:G,5,FALSE)</f>
        <v>Standard</v>
      </c>
      <c r="C1182" s="102" t="s">
        <v>489</v>
      </c>
      <c r="D1182" s="172" t="s">
        <v>450</v>
      </c>
      <c r="E1182" s="148" t="s">
        <v>361</v>
      </c>
      <c r="F1182" s="75">
        <f>IFERROR(VLOOKUP(N1182,'Order Summary'!$I:$AF,MATCH('Order Import'!D1182,'Order Summary'!$I$13:$AF$13,0),FALSE),)</f>
        <v>0</v>
      </c>
      <c r="M1182" s="102" t="s">
        <v>422</v>
      </c>
      <c r="N1182" s="75" t="str">
        <f t="shared" si="37"/>
        <v>000040PURPLE/BLUE/NAVYV01</v>
      </c>
      <c r="O1182" s="75" t="s">
        <v>489</v>
      </c>
    </row>
    <row r="1183" spans="1:15">
      <c r="A1183" s="171" t="s">
        <v>366</v>
      </c>
      <c r="B1183" s="102" t="str">
        <f>VLOOKUP(A1183,'Order Summary'!B:G,5,FALSE)</f>
        <v>Standard</v>
      </c>
      <c r="C1183" s="102" t="s">
        <v>489</v>
      </c>
      <c r="D1183" s="172" t="s">
        <v>451</v>
      </c>
      <c r="E1183" s="148" t="s">
        <v>361</v>
      </c>
      <c r="F1183" s="75">
        <f>IFERROR(VLOOKUP(N1183,'Order Summary'!$I:$AF,MATCH('Order Import'!D1183,'Order Summary'!$I$13:$AF$13,0),FALSE),)</f>
        <v>0</v>
      </c>
      <c r="M1183" s="102" t="s">
        <v>422</v>
      </c>
      <c r="N1183" s="75" t="str">
        <f t="shared" si="37"/>
        <v>000040PURPLE/BLUE/NAVYV01</v>
      </c>
      <c r="O1183" s="75" t="s">
        <v>489</v>
      </c>
    </row>
    <row r="1184" spans="1:15">
      <c r="A1184" s="171" t="s">
        <v>366</v>
      </c>
      <c r="B1184" s="102" t="str">
        <f>VLOOKUP(A1184,'Order Summary'!B:G,5,FALSE)</f>
        <v>Standard</v>
      </c>
      <c r="C1184" s="102" t="s">
        <v>489</v>
      </c>
      <c r="D1184" s="172" t="s">
        <v>452</v>
      </c>
      <c r="E1184" s="148" t="s">
        <v>361</v>
      </c>
      <c r="F1184" s="75">
        <f>IFERROR(VLOOKUP(N1184,'Order Summary'!$I:$AF,MATCH('Order Import'!D1184,'Order Summary'!$I$13:$AF$13,0),FALSE),)</f>
        <v>0</v>
      </c>
      <c r="M1184" s="102" t="s">
        <v>422</v>
      </c>
      <c r="N1184" s="75" t="str">
        <f t="shared" si="37"/>
        <v>000040PURPLE/BLUE/NAVYV01</v>
      </c>
      <c r="O1184" s="75" t="s">
        <v>489</v>
      </c>
    </row>
    <row r="1185" spans="1:15">
      <c r="A1185" s="171" t="s">
        <v>366</v>
      </c>
      <c r="B1185" s="102" t="str">
        <f>VLOOKUP(A1185,'Order Summary'!B:G,5,FALSE)</f>
        <v>Standard</v>
      </c>
      <c r="C1185" s="102" t="s">
        <v>489</v>
      </c>
      <c r="D1185" s="172" t="s">
        <v>453</v>
      </c>
      <c r="E1185" s="148" t="s">
        <v>361</v>
      </c>
      <c r="F1185" s="75">
        <f>IFERROR(VLOOKUP(N1185,'Order Summary'!$I:$AF,MATCH('Order Import'!D1185,'Order Summary'!$I$13:$AF$13,0),FALSE),)</f>
        <v>0</v>
      </c>
      <c r="M1185" s="102" t="s">
        <v>422</v>
      </c>
      <c r="N1185" s="75" t="str">
        <f t="shared" si="37"/>
        <v>000040PURPLE/BLUE/NAVYV01</v>
      </c>
      <c r="O1185" s="75" t="s">
        <v>489</v>
      </c>
    </row>
    <row r="1186" spans="1:15">
      <c r="A1186" s="171" t="s">
        <v>364</v>
      </c>
      <c r="B1186" s="102" t="str">
        <f>VLOOKUP(A1186,'Order Summary'!B:G,5,FALSE)</f>
        <v>Standard</v>
      </c>
      <c r="C1186" s="102" t="s">
        <v>490</v>
      </c>
      <c r="D1186" s="172" t="s">
        <v>441</v>
      </c>
      <c r="E1186" s="148" t="s">
        <v>361</v>
      </c>
      <c r="F1186" s="75">
        <f>IFERROR(VLOOKUP(N1186,'Order Summary'!$I:$AF,MATCH('Order Import'!D1186,'Order Summary'!$I$13:$AF$13,0),FALSE),)</f>
        <v>0</v>
      </c>
      <c r="M1186" s="102" t="str">
        <f>VLOOKUP(A1186,'Order Summary'!$B:$E,4,FALSE)</f>
        <v>BLACK/GREY/WHITE</v>
      </c>
      <c r="N1186" s="75" t="str">
        <f t="shared" ref="N1186:N1221" si="38">CONCATENATE(A1186,M1186,E1186)</f>
        <v>000011BLACK/GREY/WHITEV01</v>
      </c>
      <c r="O1186" s="75" t="str">
        <f>VLOOKUP(A1186,'Order Import'!A:C,3,FALSE)</f>
        <v>BKGYWH</v>
      </c>
    </row>
    <row r="1187" spans="1:15">
      <c r="A1187" s="171" t="s">
        <v>364</v>
      </c>
      <c r="B1187" s="102" t="str">
        <f>VLOOKUP(A1187,'Order Summary'!B:G,5,FALSE)</f>
        <v>Standard</v>
      </c>
      <c r="C1187" s="102" t="s">
        <v>490</v>
      </c>
      <c r="D1187" s="172" t="s">
        <v>442</v>
      </c>
      <c r="E1187" s="148" t="s">
        <v>361</v>
      </c>
      <c r="F1187" s="75">
        <f>IFERROR(VLOOKUP(N1187,'Order Summary'!$I:$AF,MATCH('Order Import'!D1187,'Order Summary'!$I$13:$AF$13,0),FALSE),)</f>
        <v>0</v>
      </c>
      <c r="M1187" s="102" t="str">
        <f>VLOOKUP(A1187,'Order Summary'!$B:$E,4,FALSE)</f>
        <v>BLACK/GREY/WHITE</v>
      </c>
      <c r="N1187" s="75" t="str">
        <f t="shared" si="38"/>
        <v>000011BLACK/GREY/WHITEV01</v>
      </c>
      <c r="O1187" s="75" t="str">
        <f>VLOOKUP(A1187,'Order Import'!A:C,3,FALSE)</f>
        <v>BKGYWH</v>
      </c>
    </row>
    <row r="1188" spans="1:15">
      <c r="A1188" s="171" t="s">
        <v>364</v>
      </c>
      <c r="B1188" s="102" t="str">
        <f>VLOOKUP(A1188,'Order Summary'!B:G,5,FALSE)</f>
        <v>Standard</v>
      </c>
      <c r="C1188" s="102" t="s">
        <v>490</v>
      </c>
      <c r="D1188" s="172" t="s">
        <v>443</v>
      </c>
      <c r="E1188" s="148" t="s">
        <v>361</v>
      </c>
      <c r="F1188" s="75">
        <f>IFERROR(VLOOKUP(N1188,'Order Summary'!$I:$AF,MATCH('Order Import'!D1188,'Order Summary'!$I$13:$AF$13,0),FALSE),)</f>
        <v>0</v>
      </c>
      <c r="M1188" s="102" t="str">
        <f>VLOOKUP(A1188,'Order Summary'!$B:$E,4,FALSE)</f>
        <v>BLACK/GREY/WHITE</v>
      </c>
      <c r="N1188" s="75" t="str">
        <f t="shared" si="38"/>
        <v>000011BLACK/GREY/WHITEV01</v>
      </c>
      <c r="O1188" s="75" t="str">
        <f>VLOOKUP(A1188,'Order Import'!A:C,3,FALSE)</f>
        <v>BKGYWH</v>
      </c>
    </row>
    <row r="1189" spans="1:15">
      <c r="A1189" s="171" t="s">
        <v>364</v>
      </c>
      <c r="B1189" s="102" t="str">
        <f>VLOOKUP(A1189,'Order Summary'!B:G,5,FALSE)</f>
        <v>Standard</v>
      </c>
      <c r="C1189" s="102" t="s">
        <v>490</v>
      </c>
      <c r="D1189" s="172" t="s">
        <v>444</v>
      </c>
      <c r="E1189" s="148" t="s">
        <v>361</v>
      </c>
      <c r="F1189" s="75">
        <f>IFERROR(VLOOKUP(N1189,'Order Summary'!$I:$AF,MATCH('Order Import'!D1189,'Order Summary'!$I$13:$AF$13,0),FALSE),)</f>
        <v>0</v>
      </c>
      <c r="M1189" s="102" t="str">
        <f>VLOOKUP(A1189,'Order Summary'!$B:$E,4,FALSE)</f>
        <v>BLACK/GREY/WHITE</v>
      </c>
      <c r="N1189" s="75" t="str">
        <f t="shared" si="38"/>
        <v>000011BLACK/GREY/WHITEV01</v>
      </c>
      <c r="O1189" s="75" t="str">
        <f>VLOOKUP(A1189,'Order Import'!A:C,3,FALSE)</f>
        <v>BKGYWH</v>
      </c>
    </row>
    <row r="1190" spans="1:15">
      <c r="A1190" s="171" t="s">
        <v>364</v>
      </c>
      <c r="B1190" s="102" t="str">
        <f>VLOOKUP(A1190,'Order Summary'!B:G,5,FALSE)</f>
        <v>Standard</v>
      </c>
      <c r="C1190" s="102" t="s">
        <v>490</v>
      </c>
      <c r="D1190" s="172" t="s">
        <v>445</v>
      </c>
      <c r="E1190" s="148" t="s">
        <v>361</v>
      </c>
      <c r="F1190" s="75">
        <f>IFERROR(VLOOKUP(N1190,'Order Summary'!$I:$AF,MATCH('Order Import'!D1190,'Order Summary'!$I$13:$AF$13,0),FALSE),)</f>
        <v>0</v>
      </c>
      <c r="M1190" s="102" t="str">
        <f>VLOOKUP(A1190,'Order Summary'!$B:$E,4,FALSE)</f>
        <v>BLACK/GREY/WHITE</v>
      </c>
      <c r="N1190" s="75" t="str">
        <f t="shared" si="38"/>
        <v>000011BLACK/GREY/WHITEV01</v>
      </c>
      <c r="O1190" s="75" t="str">
        <f>VLOOKUP(A1190,'Order Import'!A:C,3,FALSE)</f>
        <v>BKGYWH</v>
      </c>
    </row>
    <row r="1191" spans="1:15">
      <c r="A1191" s="171" t="s">
        <v>364</v>
      </c>
      <c r="B1191" s="102" t="str">
        <f>VLOOKUP(A1191,'Order Summary'!B:G,5,FALSE)</f>
        <v>Standard</v>
      </c>
      <c r="C1191" s="102" t="s">
        <v>490</v>
      </c>
      <c r="D1191" s="172" t="s">
        <v>446</v>
      </c>
      <c r="E1191" s="148" t="s">
        <v>361</v>
      </c>
      <c r="F1191" s="75">
        <f>IFERROR(VLOOKUP(N1191,'Order Summary'!$I:$AF,MATCH('Order Import'!D1191,'Order Summary'!$I$13:$AF$13,0),FALSE),)</f>
        <v>0</v>
      </c>
      <c r="M1191" s="102" t="str">
        <f>VLOOKUP(A1191,'Order Summary'!$B:$E,4,FALSE)</f>
        <v>BLACK/GREY/WHITE</v>
      </c>
      <c r="N1191" s="75" t="str">
        <f t="shared" si="38"/>
        <v>000011BLACK/GREY/WHITEV01</v>
      </c>
      <c r="O1191" s="75" t="str">
        <f>VLOOKUP(A1191,'Order Import'!A:C,3,FALSE)</f>
        <v>BKGYWH</v>
      </c>
    </row>
    <row r="1192" spans="1:15">
      <c r="A1192" s="171" t="s">
        <v>364</v>
      </c>
      <c r="B1192" s="102" t="str">
        <f>VLOOKUP(A1192,'Order Summary'!B:G,5,FALSE)</f>
        <v>Standard</v>
      </c>
      <c r="C1192" s="102" t="s">
        <v>490</v>
      </c>
      <c r="D1192" s="172" t="s">
        <v>447</v>
      </c>
      <c r="E1192" s="148" t="s">
        <v>361</v>
      </c>
      <c r="F1192" s="75">
        <f>IFERROR(VLOOKUP(N1192,'Order Summary'!$I:$AF,MATCH('Order Import'!D1192,'Order Summary'!$I$13:$AF$13,0),FALSE),)</f>
        <v>0</v>
      </c>
      <c r="M1192" s="102" t="str">
        <f>VLOOKUP(A1192,'Order Summary'!$B:$E,4,FALSE)</f>
        <v>BLACK/GREY/WHITE</v>
      </c>
      <c r="N1192" s="75" t="str">
        <f t="shared" si="38"/>
        <v>000011BLACK/GREY/WHITEV01</v>
      </c>
      <c r="O1192" s="75" t="str">
        <f>VLOOKUP(A1192,'Order Import'!A:C,3,FALSE)</f>
        <v>BKGYWH</v>
      </c>
    </row>
    <row r="1193" spans="1:15">
      <c r="A1193" s="171" t="s">
        <v>364</v>
      </c>
      <c r="B1193" s="102" t="str">
        <f>VLOOKUP(A1193,'Order Summary'!B:G,5,FALSE)</f>
        <v>Standard</v>
      </c>
      <c r="C1193" s="102" t="s">
        <v>490</v>
      </c>
      <c r="D1193" s="172" t="s">
        <v>448</v>
      </c>
      <c r="E1193" s="148" t="s">
        <v>361</v>
      </c>
      <c r="F1193" s="75">
        <f>IFERROR(VLOOKUP(N1193,'Order Summary'!$I:$AF,MATCH('Order Import'!D1193,'Order Summary'!$I$13:$AF$13,0),FALSE),)</f>
        <v>0</v>
      </c>
      <c r="M1193" s="102" t="str">
        <f>VLOOKUP(A1193,'Order Summary'!$B:$E,4,FALSE)</f>
        <v>BLACK/GREY/WHITE</v>
      </c>
      <c r="N1193" s="75" t="str">
        <f t="shared" si="38"/>
        <v>000011BLACK/GREY/WHITEV01</v>
      </c>
      <c r="O1193" s="75" t="str">
        <f>VLOOKUP(A1193,'Order Import'!A:C,3,FALSE)</f>
        <v>BKGYWH</v>
      </c>
    </row>
    <row r="1194" spans="1:15">
      <c r="A1194" s="171" t="s">
        <v>364</v>
      </c>
      <c r="B1194" s="102" t="str">
        <f>VLOOKUP(A1194,'Order Summary'!B:G,5,FALSE)</f>
        <v>Standard</v>
      </c>
      <c r="C1194" s="102" t="s">
        <v>490</v>
      </c>
      <c r="D1194" s="172" t="s">
        <v>449</v>
      </c>
      <c r="E1194" s="148" t="s">
        <v>361</v>
      </c>
      <c r="F1194" s="75">
        <f>IFERROR(VLOOKUP(N1194,'Order Summary'!$I:$AF,MATCH('Order Import'!D1194,'Order Summary'!$I$13:$AF$13,0),FALSE),)</f>
        <v>0</v>
      </c>
      <c r="M1194" s="102" t="str">
        <f>VLOOKUP(A1194,'Order Summary'!$B:$E,4,FALSE)</f>
        <v>BLACK/GREY/WHITE</v>
      </c>
      <c r="N1194" s="75" t="str">
        <f t="shared" si="38"/>
        <v>000011BLACK/GREY/WHITEV01</v>
      </c>
      <c r="O1194" s="75" t="str">
        <f>VLOOKUP(A1194,'Order Import'!A:C,3,FALSE)</f>
        <v>BKGYWH</v>
      </c>
    </row>
    <row r="1195" spans="1:15">
      <c r="A1195" s="171" t="s">
        <v>364</v>
      </c>
      <c r="B1195" s="102" t="str">
        <f>VLOOKUP(A1195,'Order Summary'!B:G,5,FALSE)</f>
        <v>Standard</v>
      </c>
      <c r="C1195" s="102" t="s">
        <v>490</v>
      </c>
      <c r="D1195" s="172" t="s">
        <v>450</v>
      </c>
      <c r="E1195" s="148" t="s">
        <v>361</v>
      </c>
      <c r="F1195" s="75">
        <f>IFERROR(VLOOKUP(N1195,'Order Summary'!$I:$AF,MATCH('Order Import'!D1195,'Order Summary'!$I$13:$AF$13,0),FALSE),)</f>
        <v>0</v>
      </c>
      <c r="M1195" s="102" t="str">
        <f>VLOOKUP(A1195,'Order Summary'!$B:$E,4,FALSE)</f>
        <v>BLACK/GREY/WHITE</v>
      </c>
      <c r="N1195" s="75" t="str">
        <f t="shared" si="38"/>
        <v>000011BLACK/GREY/WHITEV01</v>
      </c>
      <c r="O1195" s="75" t="str">
        <f>VLOOKUP(A1195,'Order Import'!A:C,3,FALSE)</f>
        <v>BKGYWH</v>
      </c>
    </row>
    <row r="1196" spans="1:15">
      <c r="A1196" s="171" t="s">
        <v>364</v>
      </c>
      <c r="B1196" s="102" t="str">
        <f>VLOOKUP(A1196,'Order Summary'!B:G,5,FALSE)</f>
        <v>Standard</v>
      </c>
      <c r="C1196" s="102" t="s">
        <v>490</v>
      </c>
      <c r="D1196" s="172" t="s">
        <v>451</v>
      </c>
      <c r="E1196" s="148" t="s">
        <v>361</v>
      </c>
      <c r="F1196" s="75">
        <f>IFERROR(VLOOKUP(N1196,'Order Summary'!$I:$AF,MATCH('Order Import'!D1196,'Order Summary'!$I$13:$AF$13,0),FALSE),)</f>
        <v>1</v>
      </c>
      <c r="M1196" s="102" t="str">
        <f>VLOOKUP(A1196,'Order Summary'!$B:$E,4,FALSE)</f>
        <v>BLACK/GREY/WHITE</v>
      </c>
      <c r="N1196" s="75" t="str">
        <f t="shared" si="38"/>
        <v>000011BLACK/GREY/WHITEV01</v>
      </c>
      <c r="O1196" s="75" t="str">
        <f>VLOOKUP(A1196,'Order Import'!A:C,3,FALSE)</f>
        <v>BKGYWH</v>
      </c>
    </row>
    <row r="1197" spans="1:15">
      <c r="A1197" s="171" t="s">
        <v>364</v>
      </c>
      <c r="B1197" s="102" t="str">
        <f>VLOOKUP(A1197,'Order Summary'!B:G,5,FALSE)</f>
        <v>Standard</v>
      </c>
      <c r="C1197" s="102" t="s">
        <v>490</v>
      </c>
      <c r="D1197" s="172" t="s">
        <v>452</v>
      </c>
      <c r="E1197" s="148" t="s">
        <v>361</v>
      </c>
      <c r="F1197" s="75">
        <f>IFERROR(VLOOKUP(N1197,'Order Summary'!$I:$AF,MATCH('Order Import'!D1197,'Order Summary'!$I$13:$AF$13,0),FALSE),)</f>
        <v>2</v>
      </c>
      <c r="M1197" s="102" t="str">
        <f>VLOOKUP(A1197,'Order Summary'!$B:$E,4,FALSE)</f>
        <v>BLACK/GREY/WHITE</v>
      </c>
      <c r="N1197" s="75" t="str">
        <f t="shared" si="38"/>
        <v>000011BLACK/GREY/WHITEV01</v>
      </c>
      <c r="O1197" s="75" t="str">
        <f>VLOOKUP(A1197,'Order Import'!A:C,3,FALSE)</f>
        <v>BKGYWH</v>
      </c>
    </row>
    <row r="1198" spans="1:15">
      <c r="A1198" s="171" t="s">
        <v>364</v>
      </c>
      <c r="B1198" s="102" t="str">
        <f>VLOOKUP(A1198,'Order Summary'!B:G,5,FALSE)</f>
        <v>Standard</v>
      </c>
      <c r="C1198" s="102" t="s">
        <v>490</v>
      </c>
      <c r="D1198" s="172" t="s">
        <v>453</v>
      </c>
      <c r="E1198" s="148" t="s">
        <v>361</v>
      </c>
      <c r="F1198" s="75">
        <f>IFERROR(VLOOKUP(N1198,'Order Summary'!$I:$AF,MATCH('Order Import'!D1198,'Order Summary'!$I$13:$AF$13,0),FALSE),)</f>
        <v>2</v>
      </c>
      <c r="M1198" s="102" t="str">
        <f>VLOOKUP(A1198,'Order Summary'!$B:$E,4,FALSE)</f>
        <v>BLACK/GREY/WHITE</v>
      </c>
      <c r="N1198" s="75" t="str">
        <f t="shared" si="38"/>
        <v>000011BLACK/GREY/WHITEV01</v>
      </c>
      <c r="O1198" s="75" t="str">
        <f>VLOOKUP(A1198,'Order Import'!A:C,3,FALSE)</f>
        <v>BKGYWH</v>
      </c>
    </row>
    <row r="1199" spans="1:15">
      <c r="A1199" s="171" t="s">
        <v>364</v>
      </c>
      <c r="B1199" s="102" t="str">
        <f>VLOOKUP(A1199,'Order Summary'!B:G,5,FALSE)</f>
        <v>Standard</v>
      </c>
      <c r="C1199" s="102" t="s">
        <v>490</v>
      </c>
      <c r="D1199" s="172" t="s">
        <v>454</v>
      </c>
      <c r="E1199" s="148" t="s">
        <v>361</v>
      </c>
      <c r="F1199" s="75">
        <f>IFERROR(VLOOKUP(N1199,'Order Summary'!$I:$AF,MATCH('Order Import'!D1199,'Order Summary'!$I$13:$AF$13,0),FALSE),)</f>
        <v>2</v>
      </c>
      <c r="M1199" s="102" t="str">
        <f>VLOOKUP(A1199,'Order Summary'!$B:$E,4,FALSE)</f>
        <v>BLACK/GREY/WHITE</v>
      </c>
      <c r="N1199" s="75" t="str">
        <f t="shared" si="38"/>
        <v>000011BLACK/GREY/WHITEV01</v>
      </c>
      <c r="O1199" s="75" t="str">
        <f>VLOOKUP(A1199,'Order Import'!A:C,3,FALSE)</f>
        <v>BKGYWH</v>
      </c>
    </row>
    <row r="1200" spans="1:15">
      <c r="A1200" s="171" t="s">
        <v>364</v>
      </c>
      <c r="B1200" s="102" t="str">
        <f>VLOOKUP(A1200,'Order Summary'!B:G,5,FALSE)</f>
        <v>Standard</v>
      </c>
      <c r="C1200" s="102" t="s">
        <v>490</v>
      </c>
      <c r="D1200" s="172" t="s">
        <v>455</v>
      </c>
      <c r="E1200" s="148" t="s">
        <v>361</v>
      </c>
      <c r="F1200" s="75">
        <f>IFERROR(VLOOKUP(N1200,'Order Summary'!$I:$AF,MATCH('Order Import'!D1200,'Order Summary'!$I$13:$AF$13,0),FALSE),)</f>
        <v>2</v>
      </c>
      <c r="M1200" s="102" t="str">
        <f>VLOOKUP(A1200,'Order Summary'!$B:$E,4,FALSE)</f>
        <v>BLACK/GREY/WHITE</v>
      </c>
      <c r="N1200" s="75" t="str">
        <f t="shared" si="38"/>
        <v>000011BLACK/GREY/WHITEV01</v>
      </c>
      <c r="O1200" s="75" t="str">
        <f>VLOOKUP(A1200,'Order Import'!A:C,3,FALSE)</f>
        <v>BKGYWH</v>
      </c>
    </row>
    <row r="1201" spans="1:15">
      <c r="A1201" s="171" t="s">
        <v>364</v>
      </c>
      <c r="B1201" s="102" t="str">
        <f>VLOOKUP(A1201,'Order Summary'!B:G,5,FALSE)</f>
        <v>Standard</v>
      </c>
      <c r="C1201" s="102" t="s">
        <v>490</v>
      </c>
      <c r="D1201" s="172" t="s">
        <v>456</v>
      </c>
      <c r="E1201" s="148" t="s">
        <v>361</v>
      </c>
      <c r="F1201" s="75">
        <f>IFERROR(VLOOKUP(N1201,'Order Summary'!$I:$AF,MATCH('Order Import'!D1201,'Order Summary'!$I$13:$AF$13,0),FALSE),)</f>
        <v>2</v>
      </c>
      <c r="M1201" s="102" t="str">
        <f>VLOOKUP(A1201,'Order Summary'!$B:$E,4,FALSE)</f>
        <v>BLACK/GREY/WHITE</v>
      </c>
      <c r="N1201" s="75" t="str">
        <f t="shared" si="38"/>
        <v>000011BLACK/GREY/WHITEV01</v>
      </c>
      <c r="O1201" s="75" t="str">
        <f>VLOOKUP(A1201,'Order Import'!A:C,3,FALSE)</f>
        <v>BKGYWH</v>
      </c>
    </row>
    <row r="1202" spans="1:15">
      <c r="A1202" s="171" t="s">
        <v>364</v>
      </c>
      <c r="B1202" s="102" t="str">
        <f>VLOOKUP(A1202,'Order Summary'!B:G,5,FALSE)</f>
        <v>Standard</v>
      </c>
      <c r="C1202" s="102" t="s">
        <v>490</v>
      </c>
      <c r="D1202" s="172" t="s">
        <v>457</v>
      </c>
      <c r="E1202" s="148" t="s">
        <v>361</v>
      </c>
      <c r="F1202" s="75">
        <f>IFERROR(VLOOKUP(N1202,'Order Summary'!$I:$AF,MATCH('Order Import'!D1202,'Order Summary'!$I$13:$AF$13,0),FALSE),)</f>
        <v>1</v>
      </c>
      <c r="M1202" s="102" t="str">
        <f>VLOOKUP(A1202,'Order Summary'!$B:$E,4,FALSE)</f>
        <v>BLACK/GREY/WHITE</v>
      </c>
      <c r="N1202" s="75" t="str">
        <f t="shared" si="38"/>
        <v>000011BLACK/GREY/WHITEV01</v>
      </c>
      <c r="O1202" s="75" t="str">
        <f>VLOOKUP(A1202,'Order Import'!A:C,3,FALSE)</f>
        <v>BKGYWH</v>
      </c>
    </row>
    <row r="1203" spans="1:15">
      <c r="A1203" s="171" t="s">
        <v>364</v>
      </c>
      <c r="B1203" s="102" t="str">
        <f>VLOOKUP(A1203,'Order Summary'!B:G,5,FALSE)</f>
        <v>Standard</v>
      </c>
      <c r="C1203" s="102" t="s">
        <v>490</v>
      </c>
      <c r="D1203" s="172" t="s">
        <v>458</v>
      </c>
      <c r="E1203" s="148" t="s">
        <v>361</v>
      </c>
      <c r="F1203" s="75">
        <f>IFERROR(VLOOKUP(N1203,'Order Summary'!$I:$AF,MATCH('Order Import'!D1203,'Order Summary'!$I$13:$AF$13,0),FALSE),)</f>
        <v>0</v>
      </c>
      <c r="M1203" s="102" t="str">
        <f>VLOOKUP(A1203,'Order Summary'!$B:$E,4,FALSE)</f>
        <v>BLACK/GREY/WHITE</v>
      </c>
      <c r="N1203" s="75" t="str">
        <f t="shared" si="38"/>
        <v>000011BLACK/GREY/WHITEV01</v>
      </c>
      <c r="O1203" s="75" t="str">
        <f>VLOOKUP(A1203,'Order Import'!A:C,3,FALSE)</f>
        <v>BKGYWH</v>
      </c>
    </row>
    <row r="1204" spans="1:15">
      <c r="A1204" s="171" t="s">
        <v>364</v>
      </c>
      <c r="B1204" s="102" t="str">
        <f>VLOOKUP(A1204,'Order Summary'!B:G,5,FALSE)</f>
        <v>Standard</v>
      </c>
      <c r="C1204" s="102" t="s">
        <v>490</v>
      </c>
      <c r="D1204" s="172" t="s">
        <v>459</v>
      </c>
      <c r="E1204" s="148" t="s">
        <v>361</v>
      </c>
      <c r="F1204" s="75">
        <f>IFERROR(VLOOKUP(N1204,'Order Summary'!$I:$AF,MATCH('Order Import'!D1204,'Order Summary'!$I$13:$AF$13,0),FALSE),)</f>
        <v>0</v>
      </c>
      <c r="M1204" s="102" t="str">
        <f>VLOOKUP(A1204,'Order Summary'!$B:$E,4,FALSE)</f>
        <v>BLACK/GREY/WHITE</v>
      </c>
      <c r="N1204" s="75" t="str">
        <f t="shared" si="38"/>
        <v>000011BLACK/GREY/WHITEV01</v>
      </c>
      <c r="O1204" s="75" t="str">
        <f>VLOOKUP(A1204,'Order Import'!A:C,3,FALSE)</f>
        <v>BKGYWH</v>
      </c>
    </row>
    <row r="1205" spans="1:15">
      <c r="A1205" s="171" t="s">
        <v>364</v>
      </c>
      <c r="B1205" s="102" t="str">
        <f>VLOOKUP(A1205,'Order Summary'!B:G,5,FALSE)</f>
        <v>Standard</v>
      </c>
      <c r="C1205" s="102" t="s">
        <v>490</v>
      </c>
      <c r="D1205" s="172" t="s">
        <v>460</v>
      </c>
      <c r="E1205" s="148" t="s">
        <v>361</v>
      </c>
      <c r="F1205" s="75">
        <f>IFERROR(VLOOKUP(N1205,'Order Summary'!$I:$AF,MATCH('Order Import'!D1205,'Order Summary'!$I$13:$AF$13,0),FALSE),)</f>
        <v>0</v>
      </c>
      <c r="M1205" s="102" t="str">
        <f>VLOOKUP(A1205,'Order Summary'!$B:$E,4,FALSE)</f>
        <v>BLACK/GREY/WHITE</v>
      </c>
      <c r="N1205" s="75" t="str">
        <f t="shared" si="38"/>
        <v>000011BLACK/GREY/WHITEV01</v>
      </c>
      <c r="O1205" s="75" t="str">
        <f>VLOOKUP(A1205,'Order Import'!A:C,3,FALSE)</f>
        <v>BKGYWH</v>
      </c>
    </row>
    <row r="1206" spans="1:15">
      <c r="A1206" s="171" t="s">
        <v>364</v>
      </c>
      <c r="B1206" s="102" t="str">
        <f>VLOOKUP(A1206,'Order Summary'!B:G,5,FALSE)</f>
        <v>Standard</v>
      </c>
      <c r="C1206" s="102" t="s">
        <v>490</v>
      </c>
      <c r="D1206" s="172" t="s">
        <v>461</v>
      </c>
      <c r="E1206" s="148" t="s">
        <v>361</v>
      </c>
      <c r="F1206" s="75">
        <f>IFERROR(VLOOKUP(N1206,'Order Summary'!$I:$AF,MATCH('Order Import'!D1206,'Order Summary'!$I$13:$AF$13,0),FALSE),)</f>
        <v>0</v>
      </c>
      <c r="M1206" s="102" t="str">
        <f>VLOOKUP(A1206,'Order Summary'!$B:$E,4,FALSE)</f>
        <v>BLACK/GREY/WHITE</v>
      </c>
      <c r="N1206" s="75" t="str">
        <f t="shared" si="38"/>
        <v>000011BLACK/GREY/WHITEV01</v>
      </c>
      <c r="O1206" s="75" t="str">
        <f>VLOOKUP(A1206,'Order Import'!A:C,3,FALSE)</f>
        <v>BKGYWH</v>
      </c>
    </row>
    <row r="1207" spans="1:15">
      <c r="A1207" s="171" t="s">
        <v>573</v>
      </c>
      <c r="B1207" s="102" t="str">
        <f>VLOOKUP(A1207,'Order Summary'!B:G,5,FALSE)</f>
        <v>Medium</v>
      </c>
      <c r="C1207" s="102" t="s">
        <v>631</v>
      </c>
      <c r="D1207" s="172" t="s">
        <v>447</v>
      </c>
      <c r="E1207" s="148" t="s">
        <v>361</v>
      </c>
      <c r="F1207" s="75">
        <f>IFERROR(VLOOKUP(N1207,'Order Summary'!$I:$AF,MATCH('Order Import'!D1207,'Order Summary'!$I$13:$AF$13,0),FALSE),)</f>
        <v>0</v>
      </c>
      <c r="M1207" s="102" t="str">
        <f>VLOOKUP(A1207,'Order Summary'!$B:$E,4,FALSE)</f>
        <v>BLUE/BLACK/NEON ORANGE</v>
      </c>
      <c r="N1207" s="75" t="str">
        <f t="shared" si="38"/>
        <v>000566BLUE/BLACK/NEON ORANGEV01</v>
      </c>
      <c r="O1207" s="75" t="str">
        <f>VLOOKUP(A1207,'Order Import'!A:C,3,FALSE)</f>
        <v>BLBKNO</v>
      </c>
    </row>
    <row r="1208" spans="1:15">
      <c r="A1208" s="171" t="s">
        <v>573</v>
      </c>
      <c r="B1208" s="102" t="str">
        <f>VLOOKUP(A1208,'Order Summary'!B:G,5,FALSE)</f>
        <v>Medium</v>
      </c>
      <c r="C1208" s="102" t="s">
        <v>631</v>
      </c>
      <c r="D1208" s="172" t="s">
        <v>448</v>
      </c>
      <c r="E1208" s="148" t="s">
        <v>361</v>
      </c>
      <c r="F1208" s="75">
        <f>IFERROR(VLOOKUP(N1208,'Order Summary'!$I:$AF,MATCH('Order Import'!D1208,'Order Summary'!$I$13:$AF$13,0),FALSE),)</f>
        <v>0</v>
      </c>
      <c r="M1208" s="102" t="str">
        <f>VLOOKUP(A1208,'Order Summary'!$B:$E,4,FALSE)</f>
        <v>BLUE/BLACK/NEON ORANGE</v>
      </c>
      <c r="N1208" s="75" t="str">
        <f t="shared" si="38"/>
        <v>000566BLUE/BLACK/NEON ORANGEV01</v>
      </c>
      <c r="O1208" s="75" t="str">
        <f>VLOOKUP(A1208,'Order Import'!A:C,3,FALSE)</f>
        <v>BLBKNO</v>
      </c>
    </row>
    <row r="1209" spans="1:15">
      <c r="A1209" s="171" t="s">
        <v>573</v>
      </c>
      <c r="B1209" s="102" t="str">
        <f>VLOOKUP(A1209,'Order Summary'!B:G,5,FALSE)</f>
        <v>Medium</v>
      </c>
      <c r="C1209" s="102" t="s">
        <v>631</v>
      </c>
      <c r="D1209" s="172" t="s">
        <v>449</v>
      </c>
      <c r="E1209" s="148" t="s">
        <v>361</v>
      </c>
      <c r="F1209" s="75">
        <f>IFERROR(VLOOKUP(N1209,'Order Summary'!$I:$AF,MATCH('Order Import'!D1209,'Order Summary'!$I$13:$AF$13,0),FALSE),)</f>
        <v>0</v>
      </c>
      <c r="M1209" s="102" t="str">
        <f>VLOOKUP(A1209,'Order Summary'!$B:$E,4,FALSE)</f>
        <v>BLUE/BLACK/NEON ORANGE</v>
      </c>
      <c r="N1209" s="75" t="str">
        <f t="shared" si="38"/>
        <v>000566BLUE/BLACK/NEON ORANGEV01</v>
      </c>
      <c r="O1209" s="75" t="str">
        <f>VLOOKUP(A1209,'Order Import'!A:C,3,FALSE)</f>
        <v>BLBKNO</v>
      </c>
    </row>
    <row r="1210" spans="1:15">
      <c r="A1210" s="171" t="s">
        <v>573</v>
      </c>
      <c r="B1210" s="102" t="str">
        <f>VLOOKUP(A1210,'Order Summary'!B:G,5,FALSE)</f>
        <v>Medium</v>
      </c>
      <c r="C1210" s="102" t="s">
        <v>631</v>
      </c>
      <c r="D1210" s="172" t="s">
        <v>450</v>
      </c>
      <c r="E1210" s="148" t="s">
        <v>361</v>
      </c>
      <c r="F1210" s="75">
        <f>IFERROR(VLOOKUP(N1210,'Order Summary'!$I:$AF,MATCH('Order Import'!D1210,'Order Summary'!$I$13:$AF$13,0),FALSE),)</f>
        <v>0</v>
      </c>
      <c r="M1210" s="102" t="str">
        <f>VLOOKUP(A1210,'Order Summary'!$B:$E,4,FALSE)</f>
        <v>BLUE/BLACK/NEON ORANGE</v>
      </c>
      <c r="N1210" s="75" t="str">
        <f t="shared" si="38"/>
        <v>000566BLUE/BLACK/NEON ORANGEV01</v>
      </c>
      <c r="O1210" s="75" t="str">
        <f>VLOOKUP(A1210,'Order Import'!A:C,3,FALSE)</f>
        <v>BLBKNO</v>
      </c>
    </row>
    <row r="1211" spans="1:15">
      <c r="A1211" s="171" t="s">
        <v>573</v>
      </c>
      <c r="B1211" s="102" t="str">
        <f>VLOOKUP(A1211,'Order Summary'!B:G,5,FALSE)</f>
        <v>Medium</v>
      </c>
      <c r="C1211" s="102" t="s">
        <v>631</v>
      </c>
      <c r="D1211" s="172" t="s">
        <v>451</v>
      </c>
      <c r="E1211" s="148" t="s">
        <v>361</v>
      </c>
      <c r="F1211" s="75">
        <f>IFERROR(VLOOKUP(N1211,'Order Summary'!$I:$AF,MATCH('Order Import'!D1211,'Order Summary'!$I$13:$AF$13,0),FALSE),)</f>
        <v>0</v>
      </c>
      <c r="M1211" s="102" t="str">
        <f>VLOOKUP(A1211,'Order Summary'!$B:$E,4,FALSE)</f>
        <v>BLUE/BLACK/NEON ORANGE</v>
      </c>
      <c r="N1211" s="75" t="str">
        <f t="shared" si="38"/>
        <v>000566BLUE/BLACK/NEON ORANGEV01</v>
      </c>
      <c r="O1211" s="75" t="str">
        <f>VLOOKUP(A1211,'Order Import'!A:C,3,FALSE)</f>
        <v>BLBKNO</v>
      </c>
    </row>
    <row r="1212" spans="1:15">
      <c r="A1212" s="171" t="s">
        <v>573</v>
      </c>
      <c r="B1212" s="102" t="str">
        <f>VLOOKUP(A1212,'Order Summary'!B:G,5,FALSE)</f>
        <v>Medium</v>
      </c>
      <c r="C1212" s="102" t="s">
        <v>631</v>
      </c>
      <c r="D1212" s="172" t="s">
        <v>452</v>
      </c>
      <c r="E1212" s="148" t="s">
        <v>361</v>
      </c>
      <c r="F1212" s="75">
        <f>IFERROR(VLOOKUP(N1212,'Order Summary'!$I:$AF,MATCH('Order Import'!D1212,'Order Summary'!$I$13:$AF$13,0),FALSE),)</f>
        <v>0</v>
      </c>
      <c r="M1212" s="102" t="str">
        <f>VLOOKUP(A1212,'Order Summary'!$B:$E,4,FALSE)</f>
        <v>BLUE/BLACK/NEON ORANGE</v>
      </c>
      <c r="N1212" s="75" t="str">
        <f t="shared" si="38"/>
        <v>000566BLUE/BLACK/NEON ORANGEV01</v>
      </c>
      <c r="O1212" s="75" t="str">
        <f>VLOOKUP(A1212,'Order Import'!A:C,3,FALSE)</f>
        <v>BLBKNO</v>
      </c>
    </row>
    <row r="1213" spans="1:15">
      <c r="A1213" s="171" t="s">
        <v>573</v>
      </c>
      <c r="B1213" s="102" t="str">
        <f>VLOOKUP(A1213,'Order Summary'!B:G,5,FALSE)</f>
        <v>Medium</v>
      </c>
      <c r="C1213" s="102" t="s">
        <v>631</v>
      </c>
      <c r="D1213" s="172" t="s">
        <v>453</v>
      </c>
      <c r="E1213" s="148" t="s">
        <v>361</v>
      </c>
      <c r="F1213" s="75">
        <f>IFERROR(VLOOKUP(N1213,'Order Summary'!$I:$AF,MATCH('Order Import'!D1213,'Order Summary'!$I$13:$AF$13,0),FALSE),)</f>
        <v>0</v>
      </c>
      <c r="M1213" s="102" t="str">
        <f>VLOOKUP(A1213,'Order Summary'!$B:$E,4,FALSE)</f>
        <v>BLUE/BLACK/NEON ORANGE</v>
      </c>
      <c r="N1213" s="75" t="str">
        <f t="shared" si="38"/>
        <v>000566BLUE/BLACK/NEON ORANGEV01</v>
      </c>
      <c r="O1213" s="75" t="str">
        <f>VLOOKUP(A1213,'Order Import'!A:C,3,FALSE)</f>
        <v>BLBKNO</v>
      </c>
    </row>
    <row r="1214" spans="1:15">
      <c r="A1214" s="171" t="s">
        <v>573</v>
      </c>
      <c r="B1214" s="102" t="str">
        <f>VLOOKUP(A1214,'Order Summary'!B:G,5,FALSE)</f>
        <v>Medium</v>
      </c>
      <c r="C1214" s="102" t="s">
        <v>631</v>
      </c>
      <c r="D1214" s="172" t="s">
        <v>454</v>
      </c>
      <c r="E1214" s="148" t="s">
        <v>361</v>
      </c>
      <c r="F1214" s="75">
        <f>IFERROR(VLOOKUP(N1214,'Order Summary'!$I:$AF,MATCH('Order Import'!D1214,'Order Summary'!$I$13:$AF$13,0),FALSE),)</f>
        <v>0</v>
      </c>
      <c r="M1214" s="102" t="str">
        <f>VLOOKUP(A1214,'Order Summary'!$B:$E,4,FALSE)</f>
        <v>BLUE/BLACK/NEON ORANGE</v>
      </c>
      <c r="N1214" s="75" t="str">
        <f t="shared" si="38"/>
        <v>000566BLUE/BLACK/NEON ORANGEV01</v>
      </c>
      <c r="O1214" s="75" t="str">
        <f>VLOOKUP(A1214,'Order Import'!A:C,3,FALSE)</f>
        <v>BLBKNO</v>
      </c>
    </row>
    <row r="1215" spans="1:15">
      <c r="A1215" s="171" t="s">
        <v>573</v>
      </c>
      <c r="B1215" s="102" t="str">
        <f>VLOOKUP(A1215,'Order Summary'!B:G,5,FALSE)</f>
        <v>Medium</v>
      </c>
      <c r="C1215" s="102" t="s">
        <v>631</v>
      </c>
      <c r="D1215" s="172" t="s">
        <v>455</v>
      </c>
      <c r="E1215" s="148" t="s">
        <v>361</v>
      </c>
      <c r="F1215" s="75">
        <f>IFERROR(VLOOKUP(N1215,'Order Summary'!$I:$AF,MATCH('Order Import'!D1215,'Order Summary'!$I$13:$AF$13,0),FALSE),)</f>
        <v>0</v>
      </c>
      <c r="M1215" s="102" t="str">
        <f>VLOOKUP(A1215,'Order Summary'!$B:$E,4,FALSE)</f>
        <v>BLUE/BLACK/NEON ORANGE</v>
      </c>
      <c r="N1215" s="75" t="str">
        <f t="shared" si="38"/>
        <v>000566BLUE/BLACK/NEON ORANGEV01</v>
      </c>
      <c r="O1215" s="75" t="str">
        <f>VLOOKUP(A1215,'Order Import'!A:C,3,FALSE)</f>
        <v>BLBKNO</v>
      </c>
    </row>
    <row r="1216" spans="1:15">
      <c r="A1216" s="171" t="s">
        <v>573</v>
      </c>
      <c r="B1216" s="102" t="str">
        <f>VLOOKUP(A1216,'Order Summary'!B:G,5,FALSE)</f>
        <v>Medium</v>
      </c>
      <c r="C1216" s="102" t="s">
        <v>631</v>
      </c>
      <c r="D1216" s="172" t="s">
        <v>456</v>
      </c>
      <c r="E1216" s="148" t="s">
        <v>361</v>
      </c>
      <c r="F1216" s="75">
        <f>IFERROR(VLOOKUP(N1216,'Order Summary'!$I:$AF,MATCH('Order Import'!D1216,'Order Summary'!$I$13:$AF$13,0),FALSE),)</f>
        <v>0</v>
      </c>
      <c r="M1216" s="102" t="str">
        <f>VLOOKUP(A1216,'Order Summary'!$B:$E,4,FALSE)</f>
        <v>BLUE/BLACK/NEON ORANGE</v>
      </c>
      <c r="N1216" s="75" t="str">
        <f t="shared" si="38"/>
        <v>000566BLUE/BLACK/NEON ORANGEV01</v>
      </c>
      <c r="O1216" s="75" t="str">
        <f>VLOOKUP(A1216,'Order Import'!A:C,3,FALSE)</f>
        <v>BLBKNO</v>
      </c>
    </row>
    <row r="1217" spans="1:15">
      <c r="A1217" s="171" t="s">
        <v>573</v>
      </c>
      <c r="B1217" s="102" t="str">
        <f>VLOOKUP(A1217,'Order Summary'!B:G,5,FALSE)</f>
        <v>Medium</v>
      </c>
      <c r="C1217" s="102" t="s">
        <v>631</v>
      </c>
      <c r="D1217" s="172" t="s">
        <v>457</v>
      </c>
      <c r="E1217" s="148" t="s">
        <v>361</v>
      </c>
      <c r="F1217" s="75">
        <f>IFERROR(VLOOKUP(N1217,'Order Summary'!$I:$AF,MATCH('Order Import'!D1217,'Order Summary'!$I$13:$AF$13,0),FALSE),)</f>
        <v>0</v>
      </c>
      <c r="M1217" s="102" t="str">
        <f>VLOOKUP(A1217,'Order Summary'!$B:$E,4,FALSE)</f>
        <v>BLUE/BLACK/NEON ORANGE</v>
      </c>
      <c r="N1217" s="75" t="str">
        <f t="shared" si="38"/>
        <v>000566BLUE/BLACK/NEON ORANGEV01</v>
      </c>
      <c r="O1217" s="75" t="str">
        <f>VLOOKUP(A1217,'Order Import'!A:C,3,FALSE)</f>
        <v>BLBKNO</v>
      </c>
    </row>
    <row r="1218" spans="1:15">
      <c r="A1218" s="171" t="s">
        <v>573</v>
      </c>
      <c r="B1218" s="102" t="str">
        <f>VLOOKUP(A1218,'Order Summary'!B:G,5,FALSE)</f>
        <v>Medium</v>
      </c>
      <c r="C1218" s="102" t="s">
        <v>631</v>
      </c>
      <c r="D1218" s="172" t="s">
        <v>458</v>
      </c>
      <c r="E1218" s="148" t="s">
        <v>361</v>
      </c>
      <c r="F1218" s="75">
        <f>IFERROR(VLOOKUP(N1218,'Order Summary'!$I:$AF,MATCH('Order Import'!D1218,'Order Summary'!$I$13:$AF$13,0),FALSE),)</f>
        <v>0</v>
      </c>
      <c r="M1218" s="102" t="str">
        <f>VLOOKUP(A1218,'Order Summary'!$B:$E,4,FALSE)</f>
        <v>BLUE/BLACK/NEON ORANGE</v>
      </c>
      <c r="N1218" s="75" t="str">
        <f t="shared" si="38"/>
        <v>000566BLUE/BLACK/NEON ORANGEV01</v>
      </c>
      <c r="O1218" s="75" t="str">
        <f>VLOOKUP(A1218,'Order Import'!A:C,3,FALSE)</f>
        <v>BLBKNO</v>
      </c>
    </row>
    <row r="1219" spans="1:15">
      <c r="A1219" s="171" t="s">
        <v>573</v>
      </c>
      <c r="B1219" s="102" t="str">
        <f>VLOOKUP(A1219,'Order Summary'!B:G,5,FALSE)</f>
        <v>Medium</v>
      </c>
      <c r="C1219" s="102" t="s">
        <v>631</v>
      </c>
      <c r="D1219" s="172" t="s">
        <v>459</v>
      </c>
      <c r="E1219" s="148" t="s">
        <v>361</v>
      </c>
      <c r="F1219" s="75">
        <f>IFERROR(VLOOKUP(N1219,'Order Summary'!$I:$AF,MATCH('Order Import'!D1219,'Order Summary'!$I$13:$AF$13,0),FALSE),)</f>
        <v>0</v>
      </c>
      <c r="M1219" s="102" t="str">
        <f>VLOOKUP(A1219,'Order Summary'!$B:$E,4,FALSE)</f>
        <v>BLUE/BLACK/NEON ORANGE</v>
      </c>
      <c r="N1219" s="75" t="str">
        <f t="shared" si="38"/>
        <v>000566BLUE/BLACK/NEON ORANGEV01</v>
      </c>
      <c r="O1219" s="75" t="str">
        <f>VLOOKUP(A1219,'Order Import'!A:C,3,FALSE)</f>
        <v>BLBKNO</v>
      </c>
    </row>
    <row r="1220" spans="1:15">
      <c r="A1220" s="171" t="s">
        <v>573</v>
      </c>
      <c r="B1220" s="102" t="str">
        <f>VLOOKUP(A1220,'Order Summary'!B:G,5,FALSE)</f>
        <v>Medium</v>
      </c>
      <c r="C1220" s="102" t="s">
        <v>631</v>
      </c>
      <c r="D1220" s="172" t="s">
        <v>460</v>
      </c>
      <c r="E1220" s="148" t="s">
        <v>361</v>
      </c>
      <c r="F1220" s="75">
        <f>IFERROR(VLOOKUP(N1220,'Order Summary'!$I:$AF,MATCH('Order Import'!D1220,'Order Summary'!$I$13:$AF$13,0),FALSE),)</f>
        <v>0</v>
      </c>
      <c r="M1220" s="102" t="str">
        <f>VLOOKUP(A1220,'Order Summary'!$B:$E,4,FALSE)</f>
        <v>BLUE/BLACK/NEON ORANGE</v>
      </c>
      <c r="N1220" s="75" t="str">
        <f t="shared" si="38"/>
        <v>000566BLUE/BLACK/NEON ORANGEV01</v>
      </c>
      <c r="O1220" s="75" t="str">
        <f>VLOOKUP(A1220,'Order Import'!A:C,3,FALSE)</f>
        <v>BLBKNO</v>
      </c>
    </row>
    <row r="1221" spans="1:15">
      <c r="A1221" s="171" t="s">
        <v>573</v>
      </c>
      <c r="B1221" s="102" t="str">
        <f>VLOOKUP(A1221,'Order Summary'!B:G,5,FALSE)</f>
        <v>Medium</v>
      </c>
      <c r="C1221" s="102" t="s">
        <v>631</v>
      </c>
      <c r="D1221" s="172" t="s">
        <v>461</v>
      </c>
      <c r="E1221" s="148" t="s">
        <v>361</v>
      </c>
      <c r="F1221" s="75">
        <f>IFERROR(VLOOKUP(N1221,'Order Summary'!$I:$AF,MATCH('Order Import'!D1221,'Order Summary'!$I$13:$AF$13,0),FALSE),)</f>
        <v>0</v>
      </c>
      <c r="M1221" s="102" t="str">
        <f>VLOOKUP(A1221,'Order Summary'!$B:$E,4,FALSE)</f>
        <v>BLUE/BLACK/NEON ORANGE</v>
      </c>
      <c r="N1221" s="75" t="str">
        <f t="shared" si="38"/>
        <v>000566BLUE/BLACK/NEON ORANGEV01</v>
      </c>
      <c r="O1221" s="75" t="str">
        <f>VLOOKUP(A1221,'Order Import'!A:C,3,FALSE)</f>
        <v>BLBKNO</v>
      </c>
    </row>
    <row r="1222" spans="1:15">
      <c r="A1222" s="171" t="s">
        <v>573</v>
      </c>
      <c r="B1222" s="102" t="str">
        <f>VLOOKUP(A1222,'Order Summary'!B:G,5,FALSE)</f>
        <v>Medium</v>
      </c>
      <c r="C1222" s="102" t="s">
        <v>632</v>
      </c>
      <c r="D1222" s="172" t="s">
        <v>447</v>
      </c>
      <c r="E1222" s="148" t="s">
        <v>361</v>
      </c>
      <c r="F1222" s="75">
        <f>IFERROR(VLOOKUP(N1222,'Order Summary'!$I:$AF,MATCH('Order Import'!D1222,'Order Summary'!$I$13:$AF$13,0),FALSE),)</f>
        <v>0</v>
      </c>
      <c r="M1222" s="102" t="s">
        <v>584</v>
      </c>
      <c r="N1222" s="75" t="str">
        <f t="shared" ref="N1222:N1256" si="39">CONCATENATE(A1222,M1222,E1222)</f>
        <v>000566GREY/BLUE/NAVYV01</v>
      </c>
      <c r="O1222" s="75" t="s">
        <v>632</v>
      </c>
    </row>
    <row r="1223" spans="1:15">
      <c r="A1223" s="171" t="s">
        <v>573</v>
      </c>
      <c r="B1223" s="102" t="str">
        <f>VLOOKUP(A1223,'Order Summary'!B:G,5,FALSE)</f>
        <v>Medium</v>
      </c>
      <c r="C1223" s="102" t="s">
        <v>632</v>
      </c>
      <c r="D1223" s="172" t="s">
        <v>448</v>
      </c>
      <c r="E1223" s="148" t="s">
        <v>361</v>
      </c>
      <c r="F1223" s="75">
        <f>IFERROR(VLOOKUP(N1223,'Order Summary'!$I:$AF,MATCH('Order Import'!D1223,'Order Summary'!$I$13:$AF$13,0),FALSE),)</f>
        <v>0</v>
      </c>
      <c r="M1223" s="102" t="s">
        <v>584</v>
      </c>
      <c r="N1223" s="75" t="str">
        <f t="shared" si="39"/>
        <v>000566GREY/BLUE/NAVYV01</v>
      </c>
      <c r="O1223" s="75" t="s">
        <v>632</v>
      </c>
    </row>
    <row r="1224" spans="1:15">
      <c r="A1224" s="171" t="s">
        <v>573</v>
      </c>
      <c r="B1224" s="102" t="str">
        <f>VLOOKUP(A1224,'Order Summary'!B:G,5,FALSE)</f>
        <v>Medium</v>
      </c>
      <c r="C1224" s="102" t="s">
        <v>632</v>
      </c>
      <c r="D1224" s="172" t="s">
        <v>449</v>
      </c>
      <c r="E1224" s="148" t="s">
        <v>361</v>
      </c>
      <c r="F1224" s="75">
        <f>IFERROR(VLOOKUP(N1224,'Order Summary'!$I:$AF,MATCH('Order Import'!D1224,'Order Summary'!$I$13:$AF$13,0),FALSE),)</f>
        <v>0</v>
      </c>
      <c r="M1224" s="102" t="s">
        <v>584</v>
      </c>
      <c r="N1224" s="75" t="str">
        <f t="shared" si="39"/>
        <v>000566GREY/BLUE/NAVYV01</v>
      </c>
      <c r="O1224" s="75" t="s">
        <v>632</v>
      </c>
    </row>
    <row r="1225" spans="1:15">
      <c r="A1225" s="171" t="s">
        <v>573</v>
      </c>
      <c r="B1225" s="102" t="str">
        <f>VLOOKUP(A1225,'Order Summary'!B:G,5,FALSE)</f>
        <v>Medium</v>
      </c>
      <c r="C1225" s="102" t="s">
        <v>632</v>
      </c>
      <c r="D1225" s="172" t="s">
        <v>450</v>
      </c>
      <c r="E1225" s="148" t="s">
        <v>361</v>
      </c>
      <c r="F1225" s="75">
        <f>IFERROR(VLOOKUP(N1225,'Order Summary'!$I:$AF,MATCH('Order Import'!D1225,'Order Summary'!$I$13:$AF$13,0),FALSE),)</f>
        <v>0</v>
      </c>
      <c r="M1225" s="102" t="s">
        <v>584</v>
      </c>
      <c r="N1225" s="75" t="str">
        <f t="shared" si="39"/>
        <v>000566GREY/BLUE/NAVYV01</v>
      </c>
      <c r="O1225" s="75" t="s">
        <v>632</v>
      </c>
    </row>
    <row r="1226" spans="1:15">
      <c r="A1226" s="171" t="s">
        <v>573</v>
      </c>
      <c r="B1226" s="102" t="str">
        <f>VLOOKUP(A1226,'Order Summary'!B:G,5,FALSE)</f>
        <v>Medium</v>
      </c>
      <c r="C1226" s="102" t="s">
        <v>632</v>
      </c>
      <c r="D1226" s="172" t="s">
        <v>451</v>
      </c>
      <c r="E1226" s="148" t="s">
        <v>361</v>
      </c>
      <c r="F1226" s="75">
        <f>IFERROR(VLOOKUP(N1226,'Order Summary'!$I:$AF,MATCH('Order Import'!D1226,'Order Summary'!$I$13:$AF$13,0),FALSE),)</f>
        <v>0</v>
      </c>
      <c r="M1226" s="102" t="s">
        <v>584</v>
      </c>
      <c r="N1226" s="75" t="str">
        <f t="shared" si="39"/>
        <v>000566GREY/BLUE/NAVYV01</v>
      </c>
      <c r="O1226" s="75" t="s">
        <v>632</v>
      </c>
    </row>
    <row r="1227" spans="1:15">
      <c r="A1227" s="171" t="s">
        <v>573</v>
      </c>
      <c r="B1227" s="102" t="str">
        <f>VLOOKUP(A1227,'Order Summary'!B:G,5,FALSE)</f>
        <v>Medium</v>
      </c>
      <c r="C1227" s="102" t="s">
        <v>632</v>
      </c>
      <c r="D1227" s="172" t="s">
        <v>452</v>
      </c>
      <c r="E1227" s="148" t="s">
        <v>361</v>
      </c>
      <c r="F1227" s="75">
        <f>IFERROR(VLOOKUP(N1227,'Order Summary'!$I:$AF,MATCH('Order Import'!D1227,'Order Summary'!$I$13:$AF$13,0),FALSE),)</f>
        <v>0</v>
      </c>
      <c r="M1227" s="102" t="s">
        <v>584</v>
      </c>
      <c r="N1227" s="75" t="str">
        <f t="shared" si="39"/>
        <v>000566GREY/BLUE/NAVYV01</v>
      </c>
      <c r="O1227" s="75" t="s">
        <v>632</v>
      </c>
    </row>
    <row r="1228" spans="1:15">
      <c r="A1228" s="171" t="s">
        <v>573</v>
      </c>
      <c r="B1228" s="102" t="str">
        <f>VLOOKUP(A1228,'Order Summary'!B:G,5,FALSE)</f>
        <v>Medium</v>
      </c>
      <c r="C1228" s="102" t="s">
        <v>632</v>
      </c>
      <c r="D1228" s="172" t="s">
        <v>453</v>
      </c>
      <c r="E1228" s="148" t="s">
        <v>361</v>
      </c>
      <c r="F1228" s="75">
        <f>IFERROR(VLOOKUP(N1228,'Order Summary'!$I:$AF,MATCH('Order Import'!D1228,'Order Summary'!$I$13:$AF$13,0),FALSE),)</f>
        <v>0</v>
      </c>
      <c r="M1228" s="102" t="s">
        <v>584</v>
      </c>
      <c r="N1228" s="75" t="str">
        <f t="shared" si="39"/>
        <v>000566GREY/BLUE/NAVYV01</v>
      </c>
      <c r="O1228" s="75" t="s">
        <v>632</v>
      </c>
    </row>
    <row r="1229" spans="1:15">
      <c r="A1229" s="171" t="s">
        <v>573</v>
      </c>
      <c r="B1229" s="102" t="str">
        <f>VLOOKUP(A1229,'Order Summary'!B:G,5,FALSE)</f>
        <v>Medium</v>
      </c>
      <c r="C1229" s="102" t="s">
        <v>632</v>
      </c>
      <c r="D1229" s="172" t="s">
        <v>454</v>
      </c>
      <c r="E1229" s="148" t="s">
        <v>361</v>
      </c>
      <c r="F1229" s="75">
        <f>IFERROR(VLOOKUP(N1229,'Order Summary'!$I:$AF,MATCH('Order Import'!D1229,'Order Summary'!$I$13:$AF$13,0),FALSE),)</f>
        <v>0</v>
      </c>
      <c r="M1229" s="102" t="s">
        <v>584</v>
      </c>
      <c r="N1229" s="75" t="str">
        <f t="shared" si="39"/>
        <v>000566GREY/BLUE/NAVYV01</v>
      </c>
      <c r="O1229" s="75" t="s">
        <v>632</v>
      </c>
    </row>
    <row r="1230" spans="1:15">
      <c r="A1230" s="171" t="s">
        <v>573</v>
      </c>
      <c r="B1230" s="102" t="str">
        <f>VLOOKUP(A1230,'Order Summary'!B:G,5,FALSE)</f>
        <v>Medium</v>
      </c>
      <c r="C1230" s="102" t="s">
        <v>632</v>
      </c>
      <c r="D1230" s="172" t="s">
        <v>455</v>
      </c>
      <c r="E1230" s="148" t="s">
        <v>361</v>
      </c>
      <c r="F1230" s="75">
        <f>IFERROR(VLOOKUP(N1230,'Order Summary'!$I:$AF,MATCH('Order Import'!D1230,'Order Summary'!$I$13:$AF$13,0),FALSE),)</f>
        <v>0</v>
      </c>
      <c r="M1230" s="102" t="s">
        <v>584</v>
      </c>
      <c r="N1230" s="75" t="str">
        <f t="shared" si="39"/>
        <v>000566GREY/BLUE/NAVYV01</v>
      </c>
      <c r="O1230" s="75" t="s">
        <v>632</v>
      </c>
    </row>
    <row r="1231" spans="1:15">
      <c r="A1231" s="171" t="s">
        <v>573</v>
      </c>
      <c r="B1231" s="102" t="str">
        <f>VLOOKUP(A1231,'Order Summary'!B:G,5,FALSE)</f>
        <v>Medium</v>
      </c>
      <c r="C1231" s="102" t="s">
        <v>632</v>
      </c>
      <c r="D1231" s="172" t="s">
        <v>456</v>
      </c>
      <c r="E1231" s="148" t="s">
        <v>361</v>
      </c>
      <c r="F1231" s="75">
        <f>IFERROR(VLOOKUP(N1231,'Order Summary'!$I:$AF,MATCH('Order Import'!D1231,'Order Summary'!$I$13:$AF$13,0),FALSE),)</f>
        <v>0</v>
      </c>
      <c r="M1231" s="102" t="s">
        <v>584</v>
      </c>
      <c r="N1231" s="75" t="str">
        <f t="shared" si="39"/>
        <v>000566GREY/BLUE/NAVYV01</v>
      </c>
      <c r="O1231" s="75" t="s">
        <v>632</v>
      </c>
    </row>
    <row r="1232" spans="1:15">
      <c r="A1232" s="171" t="s">
        <v>573</v>
      </c>
      <c r="B1232" s="102" t="str">
        <f>VLOOKUP(A1232,'Order Summary'!B:G,5,FALSE)</f>
        <v>Medium</v>
      </c>
      <c r="C1232" s="102" t="s">
        <v>632</v>
      </c>
      <c r="D1232" s="172" t="s">
        <v>457</v>
      </c>
      <c r="E1232" s="148" t="s">
        <v>361</v>
      </c>
      <c r="F1232" s="75">
        <f>IFERROR(VLOOKUP(N1232,'Order Summary'!$I:$AF,MATCH('Order Import'!D1232,'Order Summary'!$I$13:$AF$13,0),FALSE),)</f>
        <v>0</v>
      </c>
      <c r="M1232" s="102" t="s">
        <v>584</v>
      </c>
      <c r="N1232" s="75" t="str">
        <f t="shared" si="39"/>
        <v>000566GREY/BLUE/NAVYV01</v>
      </c>
      <c r="O1232" s="75" t="s">
        <v>632</v>
      </c>
    </row>
    <row r="1233" spans="1:15">
      <c r="A1233" s="171" t="s">
        <v>573</v>
      </c>
      <c r="B1233" s="102" t="str">
        <f>VLOOKUP(A1233,'Order Summary'!B:G,5,FALSE)</f>
        <v>Medium</v>
      </c>
      <c r="C1233" s="102" t="s">
        <v>632</v>
      </c>
      <c r="D1233" s="172" t="s">
        <v>458</v>
      </c>
      <c r="E1233" s="148" t="s">
        <v>361</v>
      </c>
      <c r="F1233" s="75">
        <f>IFERROR(VLOOKUP(N1233,'Order Summary'!$I:$AF,MATCH('Order Import'!D1233,'Order Summary'!$I$13:$AF$13,0),FALSE),)</f>
        <v>0</v>
      </c>
      <c r="M1233" s="102" t="s">
        <v>584</v>
      </c>
      <c r="N1233" s="75" t="str">
        <f t="shared" si="39"/>
        <v>000566GREY/BLUE/NAVYV01</v>
      </c>
      <c r="O1233" s="75" t="s">
        <v>632</v>
      </c>
    </row>
    <row r="1234" spans="1:15">
      <c r="A1234" s="171" t="s">
        <v>573</v>
      </c>
      <c r="B1234" s="102" t="str">
        <f>VLOOKUP(A1234,'Order Summary'!B:G,5,FALSE)</f>
        <v>Medium</v>
      </c>
      <c r="C1234" s="102" t="s">
        <v>632</v>
      </c>
      <c r="D1234" s="172" t="s">
        <v>459</v>
      </c>
      <c r="E1234" s="148" t="s">
        <v>361</v>
      </c>
      <c r="F1234" s="75">
        <f>IFERROR(VLOOKUP(N1234,'Order Summary'!$I:$AF,MATCH('Order Import'!D1234,'Order Summary'!$I$13:$AF$13,0),FALSE),)</f>
        <v>0</v>
      </c>
      <c r="M1234" s="102" t="s">
        <v>584</v>
      </c>
      <c r="N1234" s="75" t="str">
        <f t="shared" si="39"/>
        <v>000566GREY/BLUE/NAVYV01</v>
      </c>
      <c r="O1234" s="75" t="s">
        <v>632</v>
      </c>
    </row>
    <row r="1235" spans="1:15">
      <c r="A1235" s="171" t="s">
        <v>573</v>
      </c>
      <c r="B1235" s="102" t="str">
        <f>VLOOKUP(A1235,'Order Summary'!B:G,5,FALSE)</f>
        <v>Medium</v>
      </c>
      <c r="C1235" s="102" t="s">
        <v>632</v>
      </c>
      <c r="D1235" s="172" t="s">
        <v>460</v>
      </c>
      <c r="E1235" s="148" t="s">
        <v>361</v>
      </c>
      <c r="F1235" s="75">
        <f>IFERROR(VLOOKUP(N1235,'Order Summary'!$I:$AF,MATCH('Order Import'!D1235,'Order Summary'!$I$13:$AF$13,0),FALSE),)</f>
        <v>0</v>
      </c>
      <c r="M1235" s="102" t="s">
        <v>584</v>
      </c>
      <c r="N1235" s="75" t="str">
        <f t="shared" si="39"/>
        <v>000566GREY/BLUE/NAVYV01</v>
      </c>
      <c r="O1235" s="75" t="s">
        <v>632</v>
      </c>
    </row>
    <row r="1236" spans="1:15">
      <c r="A1236" s="171" t="s">
        <v>573</v>
      </c>
      <c r="B1236" s="102" t="str">
        <f>VLOOKUP(A1236,'Order Summary'!B:G,5,FALSE)</f>
        <v>Medium</v>
      </c>
      <c r="C1236" s="102" t="s">
        <v>632</v>
      </c>
      <c r="D1236" s="172" t="s">
        <v>461</v>
      </c>
      <c r="E1236" s="148" t="s">
        <v>361</v>
      </c>
      <c r="F1236" s="75">
        <f>IFERROR(VLOOKUP(N1236,'Order Summary'!$I:$AF,MATCH('Order Import'!D1236,'Order Summary'!$I$13:$AF$13,0),FALSE),)</f>
        <v>0</v>
      </c>
      <c r="M1236" s="102" t="s">
        <v>584</v>
      </c>
      <c r="N1236" s="75" t="str">
        <f t="shared" si="39"/>
        <v>000566GREY/BLUE/NAVYV01</v>
      </c>
      <c r="O1236" s="75" t="s">
        <v>632</v>
      </c>
    </row>
    <row r="1237" spans="1:15">
      <c r="A1237" s="171" t="s">
        <v>573</v>
      </c>
      <c r="B1237" s="102" t="str">
        <f>VLOOKUP(A1237,'Order Summary'!B:G,5,FALSE)</f>
        <v>Medium</v>
      </c>
      <c r="C1237" s="102" t="s">
        <v>633</v>
      </c>
      <c r="D1237" s="172" t="s">
        <v>447</v>
      </c>
      <c r="E1237" s="148" t="s">
        <v>361</v>
      </c>
      <c r="F1237" s="75">
        <f>IFERROR(VLOOKUP(N1237,'Order Summary'!$I:$AF,MATCH('Order Import'!D1237,'Order Summary'!$I$13:$AF$13,0),FALSE),)</f>
        <v>0</v>
      </c>
      <c r="M1237" s="102" t="s">
        <v>585</v>
      </c>
      <c r="N1237" s="75" t="str">
        <f t="shared" si="39"/>
        <v>000566DARK GREEN/RED/BLACKV01</v>
      </c>
      <c r="O1237" s="75" t="s">
        <v>633</v>
      </c>
    </row>
    <row r="1238" spans="1:15">
      <c r="A1238" s="171" t="s">
        <v>573</v>
      </c>
      <c r="B1238" s="102" t="str">
        <f>VLOOKUP(A1238,'Order Summary'!B:G,5,FALSE)</f>
        <v>Medium</v>
      </c>
      <c r="C1238" s="102" t="s">
        <v>633</v>
      </c>
      <c r="D1238" s="172" t="s">
        <v>448</v>
      </c>
      <c r="E1238" s="148" t="s">
        <v>361</v>
      </c>
      <c r="F1238" s="75">
        <f>IFERROR(VLOOKUP(N1238,'Order Summary'!$I:$AF,MATCH('Order Import'!D1238,'Order Summary'!$I$13:$AF$13,0),FALSE),)</f>
        <v>0</v>
      </c>
      <c r="M1238" s="102" t="s">
        <v>585</v>
      </c>
      <c r="N1238" s="75" t="str">
        <f t="shared" si="39"/>
        <v>000566DARK GREEN/RED/BLACKV01</v>
      </c>
      <c r="O1238" s="75" t="s">
        <v>633</v>
      </c>
    </row>
    <row r="1239" spans="1:15">
      <c r="A1239" s="171" t="s">
        <v>573</v>
      </c>
      <c r="B1239" s="102" t="str">
        <f>VLOOKUP(A1239,'Order Summary'!B:G,5,FALSE)</f>
        <v>Medium</v>
      </c>
      <c r="C1239" s="102" t="s">
        <v>633</v>
      </c>
      <c r="D1239" s="172" t="s">
        <v>449</v>
      </c>
      <c r="E1239" s="148" t="s">
        <v>361</v>
      </c>
      <c r="F1239" s="75">
        <f>IFERROR(VLOOKUP(N1239,'Order Summary'!$I:$AF,MATCH('Order Import'!D1239,'Order Summary'!$I$13:$AF$13,0),FALSE),)</f>
        <v>0</v>
      </c>
      <c r="M1239" s="102" t="s">
        <v>585</v>
      </c>
      <c r="N1239" s="75" t="str">
        <f t="shared" si="39"/>
        <v>000566DARK GREEN/RED/BLACKV01</v>
      </c>
      <c r="O1239" s="75" t="s">
        <v>633</v>
      </c>
    </row>
    <row r="1240" spans="1:15">
      <c r="A1240" s="171" t="s">
        <v>573</v>
      </c>
      <c r="B1240" s="102" t="str">
        <f>VLOOKUP(A1240,'Order Summary'!B:G,5,FALSE)</f>
        <v>Medium</v>
      </c>
      <c r="C1240" s="102" t="s">
        <v>633</v>
      </c>
      <c r="D1240" s="172" t="s">
        <v>450</v>
      </c>
      <c r="E1240" s="148" t="s">
        <v>361</v>
      </c>
      <c r="F1240" s="75">
        <f>IFERROR(VLOOKUP(N1240,'Order Summary'!$I:$AF,MATCH('Order Import'!D1240,'Order Summary'!$I$13:$AF$13,0),FALSE),)</f>
        <v>0</v>
      </c>
      <c r="M1240" s="102" t="s">
        <v>585</v>
      </c>
      <c r="N1240" s="75" t="str">
        <f t="shared" si="39"/>
        <v>000566DARK GREEN/RED/BLACKV01</v>
      </c>
      <c r="O1240" s="75" t="s">
        <v>633</v>
      </c>
    </row>
    <row r="1241" spans="1:15">
      <c r="A1241" s="171" t="s">
        <v>573</v>
      </c>
      <c r="B1241" s="102" t="str">
        <f>VLOOKUP(A1241,'Order Summary'!B:G,5,FALSE)</f>
        <v>Medium</v>
      </c>
      <c r="C1241" s="102" t="s">
        <v>633</v>
      </c>
      <c r="D1241" s="172" t="s">
        <v>451</v>
      </c>
      <c r="E1241" s="148" t="s">
        <v>361</v>
      </c>
      <c r="F1241" s="75">
        <f>IFERROR(VLOOKUP(N1241,'Order Summary'!$I:$AF,MATCH('Order Import'!D1241,'Order Summary'!$I$13:$AF$13,0),FALSE),)</f>
        <v>0</v>
      </c>
      <c r="M1241" s="102" t="s">
        <v>585</v>
      </c>
      <c r="N1241" s="75" t="str">
        <f t="shared" si="39"/>
        <v>000566DARK GREEN/RED/BLACKV01</v>
      </c>
      <c r="O1241" s="75" t="s">
        <v>633</v>
      </c>
    </row>
    <row r="1242" spans="1:15">
      <c r="A1242" s="171" t="s">
        <v>573</v>
      </c>
      <c r="B1242" s="102" t="str">
        <f>VLOOKUP(A1242,'Order Summary'!B:G,5,FALSE)</f>
        <v>Medium</v>
      </c>
      <c r="C1242" s="102" t="s">
        <v>633</v>
      </c>
      <c r="D1242" s="172" t="s">
        <v>452</v>
      </c>
      <c r="E1242" s="148" t="s">
        <v>361</v>
      </c>
      <c r="F1242" s="75">
        <f>IFERROR(VLOOKUP(N1242,'Order Summary'!$I:$AF,MATCH('Order Import'!D1242,'Order Summary'!$I$13:$AF$13,0),FALSE),)</f>
        <v>0</v>
      </c>
      <c r="M1242" s="102" t="s">
        <v>585</v>
      </c>
      <c r="N1242" s="75" t="str">
        <f t="shared" si="39"/>
        <v>000566DARK GREEN/RED/BLACKV01</v>
      </c>
      <c r="O1242" s="75" t="s">
        <v>633</v>
      </c>
    </row>
    <row r="1243" spans="1:15">
      <c r="A1243" s="171" t="s">
        <v>573</v>
      </c>
      <c r="B1243" s="102" t="str">
        <f>VLOOKUP(A1243,'Order Summary'!B:G,5,FALSE)</f>
        <v>Medium</v>
      </c>
      <c r="C1243" s="102" t="s">
        <v>633</v>
      </c>
      <c r="D1243" s="172" t="s">
        <v>453</v>
      </c>
      <c r="E1243" s="148" t="s">
        <v>361</v>
      </c>
      <c r="F1243" s="75">
        <f>IFERROR(VLOOKUP(N1243,'Order Summary'!$I:$AF,MATCH('Order Import'!D1243,'Order Summary'!$I$13:$AF$13,0),FALSE),)</f>
        <v>0</v>
      </c>
      <c r="M1243" s="102" t="s">
        <v>585</v>
      </c>
      <c r="N1243" s="75" t="str">
        <f t="shared" si="39"/>
        <v>000566DARK GREEN/RED/BLACKV01</v>
      </c>
      <c r="O1243" s="75" t="s">
        <v>633</v>
      </c>
    </row>
    <row r="1244" spans="1:15">
      <c r="A1244" s="171" t="s">
        <v>573</v>
      </c>
      <c r="B1244" s="102" t="str">
        <f>VLOOKUP(A1244,'Order Summary'!B:G,5,FALSE)</f>
        <v>Medium</v>
      </c>
      <c r="C1244" s="102" t="s">
        <v>633</v>
      </c>
      <c r="D1244" s="172" t="s">
        <v>454</v>
      </c>
      <c r="E1244" s="148" t="s">
        <v>361</v>
      </c>
      <c r="F1244" s="75">
        <f>IFERROR(VLOOKUP(N1244,'Order Summary'!$I:$AF,MATCH('Order Import'!D1244,'Order Summary'!$I$13:$AF$13,0),FALSE),)</f>
        <v>0</v>
      </c>
      <c r="M1244" s="102" t="s">
        <v>585</v>
      </c>
      <c r="N1244" s="75" t="str">
        <f t="shared" si="39"/>
        <v>000566DARK GREEN/RED/BLACKV01</v>
      </c>
      <c r="O1244" s="75" t="s">
        <v>633</v>
      </c>
    </row>
    <row r="1245" spans="1:15">
      <c r="A1245" s="171" t="s">
        <v>573</v>
      </c>
      <c r="B1245" s="102" t="str">
        <f>VLOOKUP(A1245,'Order Summary'!B:G,5,FALSE)</f>
        <v>Medium</v>
      </c>
      <c r="C1245" s="102" t="s">
        <v>633</v>
      </c>
      <c r="D1245" s="172" t="s">
        <v>455</v>
      </c>
      <c r="E1245" s="148" t="s">
        <v>361</v>
      </c>
      <c r="F1245" s="75">
        <f>IFERROR(VLOOKUP(N1245,'Order Summary'!$I:$AF,MATCH('Order Import'!D1245,'Order Summary'!$I$13:$AF$13,0),FALSE),)</f>
        <v>0</v>
      </c>
      <c r="M1245" s="102" t="s">
        <v>585</v>
      </c>
      <c r="N1245" s="75" t="str">
        <f t="shared" si="39"/>
        <v>000566DARK GREEN/RED/BLACKV01</v>
      </c>
      <c r="O1245" s="75" t="s">
        <v>633</v>
      </c>
    </row>
    <row r="1246" spans="1:15">
      <c r="A1246" s="171" t="s">
        <v>573</v>
      </c>
      <c r="B1246" s="102" t="str">
        <f>VLOOKUP(A1246,'Order Summary'!B:G,5,FALSE)</f>
        <v>Medium</v>
      </c>
      <c r="C1246" s="102" t="s">
        <v>633</v>
      </c>
      <c r="D1246" s="172" t="s">
        <v>456</v>
      </c>
      <c r="E1246" s="148" t="s">
        <v>361</v>
      </c>
      <c r="F1246" s="75">
        <f>IFERROR(VLOOKUP(N1246,'Order Summary'!$I:$AF,MATCH('Order Import'!D1246,'Order Summary'!$I$13:$AF$13,0),FALSE),)</f>
        <v>0</v>
      </c>
      <c r="M1246" s="102" t="s">
        <v>585</v>
      </c>
      <c r="N1246" s="75" t="str">
        <f t="shared" si="39"/>
        <v>000566DARK GREEN/RED/BLACKV01</v>
      </c>
      <c r="O1246" s="75" t="s">
        <v>633</v>
      </c>
    </row>
    <row r="1247" spans="1:15">
      <c r="A1247" s="171" t="s">
        <v>573</v>
      </c>
      <c r="B1247" s="102" t="str">
        <f>VLOOKUP(A1247,'Order Summary'!B:G,5,FALSE)</f>
        <v>Medium</v>
      </c>
      <c r="C1247" s="102" t="s">
        <v>633</v>
      </c>
      <c r="D1247" s="172" t="s">
        <v>457</v>
      </c>
      <c r="E1247" s="148" t="s">
        <v>361</v>
      </c>
      <c r="F1247" s="75">
        <f>IFERROR(VLOOKUP(N1247,'Order Summary'!$I:$AF,MATCH('Order Import'!D1247,'Order Summary'!$I$13:$AF$13,0),FALSE),)</f>
        <v>0</v>
      </c>
      <c r="M1247" s="102" t="s">
        <v>585</v>
      </c>
      <c r="N1247" s="75" t="str">
        <f t="shared" si="39"/>
        <v>000566DARK GREEN/RED/BLACKV01</v>
      </c>
      <c r="O1247" s="75" t="s">
        <v>633</v>
      </c>
    </row>
    <row r="1248" spans="1:15">
      <c r="A1248" s="171" t="s">
        <v>573</v>
      </c>
      <c r="B1248" s="102" t="str">
        <f>VLOOKUP(A1248,'Order Summary'!B:G,5,FALSE)</f>
        <v>Medium</v>
      </c>
      <c r="C1248" s="102" t="s">
        <v>633</v>
      </c>
      <c r="D1248" s="172" t="s">
        <v>458</v>
      </c>
      <c r="E1248" s="148" t="s">
        <v>361</v>
      </c>
      <c r="F1248" s="75">
        <f>IFERROR(VLOOKUP(N1248,'Order Summary'!$I:$AF,MATCH('Order Import'!D1248,'Order Summary'!$I$13:$AF$13,0),FALSE),)</f>
        <v>0</v>
      </c>
      <c r="M1248" s="102" t="s">
        <v>585</v>
      </c>
      <c r="N1248" s="75" t="str">
        <f t="shared" si="39"/>
        <v>000566DARK GREEN/RED/BLACKV01</v>
      </c>
      <c r="O1248" s="75" t="s">
        <v>633</v>
      </c>
    </row>
    <row r="1249" spans="1:15">
      <c r="A1249" s="171" t="s">
        <v>573</v>
      </c>
      <c r="B1249" s="102" t="str">
        <f>VLOOKUP(A1249,'Order Summary'!B:G,5,FALSE)</f>
        <v>Medium</v>
      </c>
      <c r="C1249" s="102" t="s">
        <v>633</v>
      </c>
      <c r="D1249" s="172" t="s">
        <v>459</v>
      </c>
      <c r="E1249" s="148" t="s">
        <v>361</v>
      </c>
      <c r="F1249" s="75">
        <f>IFERROR(VLOOKUP(N1249,'Order Summary'!$I:$AF,MATCH('Order Import'!D1249,'Order Summary'!$I$13:$AF$13,0),FALSE),)</f>
        <v>0</v>
      </c>
      <c r="M1249" s="102" t="s">
        <v>585</v>
      </c>
      <c r="N1249" s="75" t="str">
        <f t="shared" si="39"/>
        <v>000566DARK GREEN/RED/BLACKV01</v>
      </c>
      <c r="O1249" s="75" t="s">
        <v>633</v>
      </c>
    </row>
    <row r="1250" spans="1:15">
      <c r="A1250" s="171" t="s">
        <v>573</v>
      </c>
      <c r="B1250" s="102" t="str">
        <f>VLOOKUP(A1250,'Order Summary'!B:G,5,FALSE)</f>
        <v>Medium</v>
      </c>
      <c r="C1250" s="102" t="s">
        <v>633</v>
      </c>
      <c r="D1250" s="172" t="s">
        <v>460</v>
      </c>
      <c r="E1250" s="148" t="s">
        <v>361</v>
      </c>
      <c r="F1250" s="75">
        <f>IFERROR(VLOOKUP(N1250,'Order Summary'!$I:$AF,MATCH('Order Import'!D1250,'Order Summary'!$I$13:$AF$13,0),FALSE),)</f>
        <v>0</v>
      </c>
      <c r="M1250" s="102" t="s">
        <v>585</v>
      </c>
      <c r="N1250" s="75" t="str">
        <f t="shared" si="39"/>
        <v>000566DARK GREEN/RED/BLACKV01</v>
      </c>
      <c r="O1250" s="75" t="s">
        <v>633</v>
      </c>
    </row>
    <row r="1251" spans="1:15">
      <c r="A1251" s="171" t="s">
        <v>573</v>
      </c>
      <c r="B1251" s="102" t="str">
        <f>VLOOKUP(A1251,'Order Summary'!B:G,5,FALSE)</f>
        <v>Medium</v>
      </c>
      <c r="C1251" s="102" t="s">
        <v>633</v>
      </c>
      <c r="D1251" s="172" t="s">
        <v>461</v>
      </c>
      <c r="E1251" s="148" t="s">
        <v>361</v>
      </c>
      <c r="F1251" s="75">
        <f>IFERROR(VLOOKUP(N1251,'Order Summary'!$I:$AF,MATCH('Order Import'!D1251,'Order Summary'!$I$13:$AF$13,0),FALSE),)</f>
        <v>0</v>
      </c>
      <c r="M1251" s="102" t="s">
        <v>585</v>
      </c>
      <c r="N1251" s="75" t="str">
        <f t="shared" si="39"/>
        <v>000566DARK GREEN/RED/BLACKV01</v>
      </c>
      <c r="O1251" s="75" t="s">
        <v>633</v>
      </c>
    </row>
    <row r="1252" spans="1:15">
      <c r="A1252" s="171" t="s">
        <v>573</v>
      </c>
      <c r="B1252" s="102" t="str">
        <f>VLOOKUP(A1252,'Order Summary'!B:G,5,FALSE)</f>
        <v>Medium</v>
      </c>
      <c r="C1252" s="102" t="s">
        <v>634</v>
      </c>
      <c r="D1252" s="172" t="s">
        <v>447</v>
      </c>
      <c r="E1252" s="148" t="s">
        <v>361</v>
      </c>
      <c r="F1252" s="75">
        <f>IFERROR(VLOOKUP(N1252,'Order Summary'!$I:$AF,MATCH('Order Import'!D1252,'Order Summary'!$I$13:$AF$13,0),FALSE),)</f>
        <v>0</v>
      </c>
      <c r="M1252" s="102" t="s">
        <v>586</v>
      </c>
      <c r="N1252" s="75" t="str">
        <f t="shared" si="39"/>
        <v>000566BLACK/RED/WHITEV01</v>
      </c>
      <c r="O1252" s="75" t="s">
        <v>634</v>
      </c>
    </row>
    <row r="1253" spans="1:15">
      <c r="A1253" s="171" t="s">
        <v>573</v>
      </c>
      <c r="B1253" s="102" t="str">
        <f>VLOOKUP(A1253,'Order Summary'!B:G,5,FALSE)</f>
        <v>Medium</v>
      </c>
      <c r="C1253" s="102" t="s">
        <v>634</v>
      </c>
      <c r="D1253" s="172" t="s">
        <v>448</v>
      </c>
      <c r="E1253" s="148" t="s">
        <v>361</v>
      </c>
      <c r="F1253" s="75">
        <f>IFERROR(VLOOKUP(N1253,'Order Summary'!$I:$AF,MATCH('Order Import'!D1253,'Order Summary'!$I$13:$AF$13,0),FALSE),)</f>
        <v>0</v>
      </c>
      <c r="M1253" s="102" t="s">
        <v>586</v>
      </c>
      <c r="N1253" s="75" t="str">
        <f t="shared" si="39"/>
        <v>000566BLACK/RED/WHITEV01</v>
      </c>
      <c r="O1253" s="75" t="s">
        <v>634</v>
      </c>
    </row>
    <row r="1254" spans="1:15">
      <c r="A1254" s="171" t="s">
        <v>573</v>
      </c>
      <c r="B1254" s="102" t="str">
        <f>VLOOKUP(A1254,'Order Summary'!B:G,5,FALSE)</f>
        <v>Medium</v>
      </c>
      <c r="C1254" s="102" t="s">
        <v>634</v>
      </c>
      <c r="D1254" s="172" t="s">
        <v>449</v>
      </c>
      <c r="E1254" s="148" t="s">
        <v>361</v>
      </c>
      <c r="F1254" s="75">
        <f>IFERROR(VLOOKUP(N1254,'Order Summary'!$I:$AF,MATCH('Order Import'!D1254,'Order Summary'!$I$13:$AF$13,0),FALSE),)</f>
        <v>0</v>
      </c>
      <c r="M1254" s="102" t="s">
        <v>586</v>
      </c>
      <c r="N1254" s="75" t="str">
        <f t="shared" si="39"/>
        <v>000566BLACK/RED/WHITEV01</v>
      </c>
      <c r="O1254" s="75" t="s">
        <v>634</v>
      </c>
    </row>
    <row r="1255" spans="1:15">
      <c r="A1255" s="171" t="s">
        <v>573</v>
      </c>
      <c r="B1255" s="102" t="str">
        <f>VLOOKUP(A1255,'Order Summary'!B:G,5,FALSE)</f>
        <v>Medium</v>
      </c>
      <c r="C1255" s="102" t="s">
        <v>634</v>
      </c>
      <c r="D1255" s="172" t="s">
        <v>450</v>
      </c>
      <c r="E1255" s="148" t="s">
        <v>361</v>
      </c>
      <c r="F1255" s="75">
        <f>IFERROR(VLOOKUP(N1255,'Order Summary'!$I:$AF,MATCH('Order Import'!D1255,'Order Summary'!$I$13:$AF$13,0),FALSE),)</f>
        <v>0</v>
      </c>
      <c r="M1255" s="102" t="s">
        <v>586</v>
      </c>
      <c r="N1255" s="75" t="str">
        <f t="shared" si="39"/>
        <v>000566BLACK/RED/WHITEV01</v>
      </c>
      <c r="O1255" s="75" t="s">
        <v>634</v>
      </c>
    </row>
    <row r="1256" spans="1:15">
      <c r="A1256" s="171" t="s">
        <v>573</v>
      </c>
      <c r="B1256" s="102" t="str">
        <f>VLOOKUP(A1256,'Order Summary'!B:G,5,FALSE)</f>
        <v>Medium</v>
      </c>
      <c r="C1256" s="102" t="s">
        <v>634</v>
      </c>
      <c r="D1256" s="172" t="s">
        <v>451</v>
      </c>
      <c r="E1256" s="148" t="s">
        <v>361</v>
      </c>
      <c r="F1256" s="75">
        <f>IFERROR(VLOOKUP(N1256,'Order Summary'!$I:$AF,MATCH('Order Import'!D1256,'Order Summary'!$I$13:$AF$13,0),FALSE),)</f>
        <v>0</v>
      </c>
      <c r="M1256" s="102" t="s">
        <v>586</v>
      </c>
      <c r="N1256" s="75" t="str">
        <f t="shared" si="39"/>
        <v>000566BLACK/RED/WHITEV01</v>
      </c>
      <c r="O1256" s="75" t="s">
        <v>634</v>
      </c>
    </row>
    <row r="1257" spans="1:15">
      <c r="A1257" s="171" t="s">
        <v>573</v>
      </c>
      <c r="B1257" s="102" t="str">
        <f>VLOOKUP(A1257,'Order Summary'!B:G,5,FALSE)</f>
        <v>Medium</v>
      </c>
      <c r="C1257" s="102" t="s">
        <v>634</v>
      </c>
      <c r="D1257" s="172" t="s">
        <v>452</v>
      </c>
      <c r="E1257" s="148" t="s">
        <v>361</v>
      </c>
      <c r="F1257" s="75">
        <f>IFERROR(VLOOKUP(N1257,'Order Summary'!$I:$AF,MATCH('Order Import'!D1257,'Order Summary'!$I$13:$AF$13,0),FALSE),)</f>
        <v>0</v>
      </c>
      <c r="M1257" s="102" t="s">
        <v>586</v>
      </c>
      <c r="N1257" s="75" t="str">
        <f t="shared" ref="N1257:N1294" si="40">CONCATENATE(A1257,M1257,E1257)</f>
        <v>000566BLACK/RED/WHITEV01</v>
      </c>
      <c r="O1257" s="75" t="s">
        <v>634</v>
      </c>
    </row>
    <row r="1258" spans="1:15">
      <c r="A1258" s="171" t="s">
        <v>573</v>
      </c>
      <c r="B1258" s="102" t="str">
        <f>VLOOKUP(A1258,'Order Summary'!B:G,5,FALSE)</f>
        <v>Medium</v>
      </c>
      <c r="C1258" s="102" t="s">
        <v>634</v>
      </c>
      <c r="D1258" s="172" t="s">
        <v>453</v>
      </c>
      <c r="E1258" s="148" t="s">
        <v>361</v>
      </c>
      <c r="F1258" s="75">
        <f>IFERROR(VLOOKUP(N1258,'Order Summary'!$I:$AF,MATCH('Order Import'!D1258,'Order Summary'!$I$13:$AF$13,0),FALSE),)</f>
        <v>0</v>
      </c>
      <c r="M1258" s="102" t="s">
        <v>586</v>
      </c>
      <c r="N1258" s="75" t="str">
        <f t="shared" si="40"/>
        <v>000566BLACK/RED/WHITEV01</v>
      </c>
      <c r="O1258" s="75" t="s">
        <v>634</v>
      </c>
    </row>
    <row r="1259" spans="1:15">
      <c r="A1259" s="171" t="s">
        <v>573</v>
      </c>
      <c r="B1259" s="102" t="str">
        <f>VLOOKUP(A1259,'Order Summary'!B:G,5,FALSE)</f>
        <v>Medium</v>
      </c>
      <c r="C1259" s="102" t="s">
        <v>634</v>
      </c>
      <c r="D1259" s="172" t="s">
        <v>454</v>
      </c>
      <c r="E1259" s="148" t="s">
        <v>361</v>
      </c>
      <c r="F1259" s="75">
        <f>IFERROR(VLOOKUP(N1259,'Order Summary'!$I:$AF,MATCH('Order Import'!D1259,'Order Summary'!$I$13:$AF$13,0),FALSE),)</f>
        <v>0</v>
      </c>
      <c r="M1259" s="102" t="s">
        <v>586</v>
      </c>
      <c r="N1259" s="75" t="str">
        <f t="shared" si="40"/>
        <v>000566BLACK/RED/WHITEV01</v>
      </c>
      <c r="O1259" s="75" t="s">
        <v>634</v>
      </c>
    </row>
    <row r="1260" spans="1:15">
      <c r="A1260" s="171" t="s">
        <v>573</v>
      </c>
      <c r="B1260" s="102" t="str">
        <f>VLOOKUP(A1260,'Order Summary'!B:G,5,FALSE)</f>
        <v>Medium</v>
      </c>
      <c r="C1260" s="102" t="s">
        <v>634</v>
      </c>
      <c r="D1260" s="172" t="s">
        <v>455</v>
      </c>
      <c r="E1260" s="148" t="s">
        <v>361</v>
      </c>
      <c r="F1260" s="75">
        <f>IFERROR(VLOOKUP(N1260,'Order Summary'!$I:$AF,MATCH('Order Import'!D1260,'Order Summary'!$I$13:$AF$13,0),FALSE),)</f>
        <v>0</v>
      </c>
      <c r="M1260" s="102" t="s">
        <v>586</v>
      </c>
      <c r="N1260" s="75" t="str">
        <f t="shared" si="40"/>
        <v>000566BLACK/RED/WHITEV01</v>
      </c>
      <c r="O1260" s="75" t="s">
        <v>634</v>
      </c>
    </row>
    <row r="1261" spans="1:15">
      <c r="A1261" s="171" t="s">
        <v>573</v>
      </c>
      <c r="B1261" s="102" t="str">
        <f>VLOOKUP(A1261,'Order Summary'!B:G,5,FALSE)</f>
        <v>Medium</v>
      </c>
      <c r="C1261" s="102" t="s">
        <v>634</v>
      </c>
      <c r="D1261" s="172" t="s">
        <v>456</v>
      </c>
      <c r="E1261" s="148" t="s">
        <v>361</v>
      </c>
      <c r="F1261" s="75">
        <f>IFERROR(VLOOKUP(N1261,'Order Summary'!$I:$AF,MATCH('Order Import'!D1261,'Order Summary'!$I$13:$AF$13,0),FALSE),)</f>
        <v>0</v>
      </c>
      <c r="M1261" s="102" t="s">
        <v>586</v>
      </c>
      <c r="N1261" s="75" t="str">
        <f t="shared" si="40"/>
        <v>000566BLACK/RED/WHITEV01</v>
      </c>
      <c r="O1261" s="75" t="s">
        <v>634</v>
      </c>
    </row>
    <row r="1262" spans="1:15">
      <c r="A1262" s="171" t="s">
        <v>573</v>
      </c>
      <c r="B1262" s="102" t="str">
        <f>VLOOKUP(A1262,'Order Summary'!B:G,5,FALSE)</f>
        <v>Medium</v>
      </c>
      <c r="C1262" s="102" t="s">
        <v>634</v>
      </c>
      <c r="D1262" s="172" t="s">
        <v>457</v>
      </c>
      <c r="E1262" s="148" t="s">
        <v>361</v>
      </c>
      <c r="F1262" s="75">
        <f>IFERROR(VLOOKUP(N1262,'Order Summary'!$I:$AF,MATCH('Order Import'!D1262,'Order Summary'!$I$13:$AF$13,0),FALSE),)</f>
        <v>0</v>
      </c>
      <c r="M1262" s="102" t="s">
        <v>586</v>
      </c>
      <c r="N1262" s="75" t="str">
        <f t="shared" si="40"/>
        <v>000566BLACK/RED/WHITEV01</v>
      </c>
      <c r="O1262" s="75" t="s">
        <v>634</v>
      </c>
    </row>
    <row r="1263" spans="1:15">
      <c r="A1263" s="171" t="s">
        <v>573</v>
      </c>
      <c r="B1263" s="102" t="str">
        <f>VLOOKUP(A1263,'Order Summary'!B:G,5,FALSE)</f>
        <v>Medium</v>
      </c>
      <c r="C1263" s="102" t="s">
        <v>634</v>
      </c>
      <c r="D1263" s="172" t="s">
        <v>458</v>
      </c>
      <c r="E1263" s="148" t="s">
        <v>361</v>
      </c>
      <c r="F1263" s="75">
        <f>IFERROR(VLOOKUP(N1263,'Order Summary'!$I:$AF,MATCH('Order Import'!D1263,'Order Summary'!$I$13:$AF$13,0),FALSE),)</f>
        <v>0</v>
      </c>
      <c r="M1263" s="102" t="s">
        <v>586</v>
      </c>
      <c r="N1263" s="75" t="str">
        <f t="shared" si="40"/>
        <v>000566BLACK/RED/WHITEV01</v>
      </c>
      <c r="O1263" s="75" t="s">
        <v>634</v>
      </c>
    </row>
    <row r="1264" spans="1:15">
      <c r="A1264" s="171" t="s">
        <v>573</v>
      </c>
      <c r="B1264" s="102" t="str">
        <f>VLOOKUP(A1264,'Order Summary'!B:G,5,FALSE)</f>
        <v>Medium</v>
      </c>
      <c r="C1264" s="102" t="s">
        <v>634</v>
      </c>
      <c r="D1264" s="172" t="s">
        <v>459</v>
      </c>
      <c r="E1264" s="148" t="s">
        <v>361</v>
      </c>
      <c r="F1264" s="75">
        <f>IFERROR(VLOOKUP(N1264,'Order Summary'!$I:$AF,MATCH('Order Import'!D1264,'Order Summary'!$I$13:$AF$13,0),FALSE),)</f>
        <v>0</v>
      </c>
      <c r="M1264" s="102" t="s">
        <v>586</v>
      </c>
      <c r="N1264" s="75" t="str">
        <f t="shared" si="40"/>
        <v>000566BLACK/RED/WHITEV01</v>
      </c>
      <c r="O1264" s="75" t="s">
        <v>634</v>
      </c>
    </row>
    <row r="1265" spans="1:15">
      <c r="A1265" s="171" t="s">
        <v>573</v>
      </c>
      <c r="B1265" s="102" t="str">
        <f>VLOOKUP(A1265,'Order Summary'!B:G,5,FALSE)</f>
        <v>Medium</v>
      </c>
      <c r="C1265" s="102" t="s">
        <v>634</v>
      </c>
      <c r="D1265" s="172" t="s">
        <v>460</v>
      </c>
      <c r="E1265" s="148" t="s">
        <v>361</v>
      </c>
      <c r="F1265" s="75">
        <f>IFERROR(VLOOKUP(N1265,'Order Summary'!$I:$AF,MATCH('Order Import'!D1265,'Order Summary'!$I$13:$AF$13,0),FALSE),)</f>
        <v>0</v>
      </c>
      <c r="M1265" s="102" t="s">
        <v>586</v>
      </c>
      <c r="N1265" s="75" t="str">
        <f t="shared" si="40"/>
        <v>000566BLACK/RED/WHITEV01</v>
      </c>
      <c r="O1265" s="75" t="s">
        <v>634</v>
      </c>
    </row>
    <row r="1266" spans="1:15">
      <c r="A1266" s="171" t="s">
        <v>573</v>
      </c>
      <c r="B1266" s="102" t="str">
        <f>VLOOKUP(A1266,'Order Summary'!B:G,5,FALSE)</f>
        <v>Medium</v>
      </c>
      <c r="C1266" s="102" t="s">
        <v>634</v>
      </c>
      <c r="D1266" s="172" t="s">
        <v>461</v>
      </c>
      <c r="E1266" s="148" t="s">
        <v>361</v>
      </c>
      <c r="F1266" s="75">
        <f>IFERROR(VLOOKUP(N1266,'Order Summary'!$I:$AF,MATCH('Order Import'!D1266,'Order Summary'!$I$13:$AF$13,0),FALSE),)</f>
        <v>0</v>
      </c>
      <c r="M1266" s="102" t="s">
        <v>586</v>
      </c>
      <c r="N1266" s="75" t="str">
        <f t="shared" si="40"/>
        <v>000566BLACK/RED/WHITEV01</v>
      </c>
      <c r="O1266" s="75" t="s">
        <v>634</v>
      </c>
    </row>
    <row r="1267" spans="1:15">
      <c r="A1267" s="171" t="s">
        <v>573</v>
      </c>
      <c r="B1267" s="102" t="str">
        <f>VLOOKUP(A1267,'Order Summary'!B:G,5,FALSE)</f>
        <v>Medium</v>
      </c>
      <c r="C1267" s="102" t="s">
        <v>477</v>
      </c>
      <c r="D1267" s="172" t="s">
        <v>447</v>
      </c>
      <c r="E1267" s="148" t="s">
        <v>361</v>
      </c>
      <c r="F1267" s="75">
        <f>IFERROR(VLOOKUP(N1267,'Order Summary'!$I:$AF,MATCH('Order Import'!D1267,'Order Summary'!$I$13:$AF$13,0),FALSE),)</f>
        <v>0</v>
      </c>
      <c r="M1267" s="102" t="s">
        <v>407</v>
      </c>
      <c r="N1267" s="75" t="str">
        <f t="shared" si="40"/>
        <v>000566BLACK/GREYV01</v>
      </c>
      <c r="O1267" s="75" t="s">
        <v>477</v>
      </c>
    </row>
    <row r="1268" spans="1:15">
      <c r="A1268" s="171" t="s">
        <v>573</v>
      </c>
      <c r="B1268" s="102" t="str">
        <f>VLOOKUP(A1268,'Order Summary'!B:G,5,FALSE)</f>
        <v>Medium</v>
      </c>
      <c r="C1268" s="102" t="s">
        <v>477</v>
      </c>
      <c r="D1268" s="172" t="s">
        <v>448</v>
      </c>
      <c r="E1268" s="148" t="s">
        <v>361</v>
      </c>
      <c r="F1268" s="75">
        <f>IFERROR(VLOOKUP(N1268,'Order Summary'!$I:$AF,MATCH('Order Import'!D1268,'Order Summary'!$I$13:$AF$13,0),FALSE),)</f>
        <v>0</v>
      </c>
      <c r="M1268" s="102" t="s">
        <v>407</v>
      </c>
      <c r="N1268" s="75" t="str">
        <f t="shared" si="40"/>
        <v>000566BLACK/GREYV01</v>
      </c>
      <c r="O1268" s="75" t="s">
        <v>477</v>
      </c>
    </row>
    <row r="1269" spans="1:15">
      <c r="A1269" s="171" t="s">
        <v>573</v>
      </c>
      <c r="B1269" s="102" t="str">
        <f>VLOOKUP(A1269,'Order Summary'!B:G,5,FALSE)</f>
        <v>Medium</v>
      </c>
      <c r="C1269" s="102" t="s">
        <v>477</v>
      </c>
      <c r="D1269" s="172" t="s">
        <v>449</v>
      </c>
      <c r="E1269" s="148" t="s">
        <v>361</v>
      </c>
      <c r="F1269" s="75">
        <f>IFERROR(VLOOKUP(N1269,'Order Summary'!$I:$AF,MATCH('Order Import'!D1269,'Order Summary'!$I$13:$AF$13,0),FALSE),)</f>
        <v>0</v>
      </c>
      <c r="M1269" s="102" t="s">
        <v>407</v>
      </c>
      <c r="N1269" s="75" t="str">
        <f t="shared" si="40"/>
        <v>000566BLACK/GREYV01</v>
      </c>
      <c r="O1269" s="75" t="s">
        <v>477</v>
      </c>
    </row>
    <row r="1270" spans="1:15">
      <c r="A1270" s="171" t="s">
        <v>573</v>
      </c>
      <c r="B1270" s="102" t="str">
        <f>VLOOKUP(A1270,'Order Summary'!B:G,5,FALSE)</f>
        <v>Medium</v>
      </c>
      <c r="C1270" s="102" t="s">
        <v>477</v>
      </c>
      <c r="D1270" s="172" t="s">
        <v>450</v>
      </c>
      <c r="E1270" s="148" t="s">
        <v>361</v>
      </c>
      <c r="F1270" s="75">
        <f>IFERROR(VLOOKUP(N1270,'Order Summary'!$I:$AF,MATCH('Order Import'!D1270,'Order Summary'!$I$13:$AF$13,0),FALSE),)</f>
        <v>0</v>
      </c>
      <c r="M1270" s="102" t="s">
        <v>407</v>
      </c>
      <c r="N1270" s="75" t="str">
        <f t="shared" si="40"/>
        <v>000566BLACK/GREYV01</v>
      </c>
      <c r="O1270" s="75" t="s">
        <v>477</v>
      </c>
    </row>
    <row r="1271" spans="1:15">
      <c r="A1271" s="171" t="s">
        <v>573</v>
      </c>
      <c r="B1271" s="102" t="str">
        <f>VLOOKUP(A1271,'Order Summary'!B:G,5,FALSE)</f>
        <v>Medium</v>
      </c>
      <c r="C1271" s="102" t="s">
        <v>477</v>
      </c>
      <c r="D1271" s="172" t="s">
        <v>451</v>
      </c>
      <c r="E1271" s="148" t="s">
        <v>361</v>
      </c>
      <c r="F1271" s="75">
        <f>IFERROR(VLOOKUP(N1271,'Order Summary'!$I:$AF,MATCH('Order Import'!D1271,'Order Summary'!$I$13:$AF$13,0),FALSE),)</f>
        <v>0</v>
      </c>
      <c r="M1271" s="102" t="s">
        <v>407</v>
      </c>
      <c r="N1271" s="75" t="str">
        <f t="shared" si="40"/>
        <v>000566BLACK/GREYV01</v>
      </c>
      <c r="O1271" s="75" t="s">
        <v>477</v>
      </c>
    </row>
    <row r="1272" spans="1:15">
      <c r="A1272" s="171" t="s">
        <v>573</v>
      </c>
      <c r="B1272" s="102" t="str">
        <f>VLOOKUP(A1272,'Order Summary'!B:G,5,FALSE)</f>
        <v>Medium</v>
      </c>
      <c r="C1272" s="102" t="s">
        <v>477</v>
      </c>
      <c r="D1272" s="172" t="s">
        <v>452</v>
      </c>
      <c r="E1272" s="148" t="s">
        <v>361</v>
      </c>
      <c r="F1272" s="75">
        <f>IFERROR(VLOOKUP(N1272,'Order Summary'!$I:$AF,MATCH('Order Import'!D1272,'Order Summary'!$I$13:$AF$13,0),FALSE),)</f>
        <v>0</v>
      </c>
      <c r="M1272" s="102" t="s">
        <v>407</v>
      </c>
      <c r="N1272" s="75" t="str">
        <f t="shared" si="40"/>
        <v>000566BLACK/GREYV01</v>
      </c>
      <c r="O1272" s="75" t="s">
        <v>477</v>
      </c>
    </row>
    <row r="1273" spans="1:15">
      <c r="A1273" s="171" t="s">
        <v>573</v>
      </c>
      <c r="B1273" s="102" t="str">
        <f>VLOOKUP(A1273,'Order Summary'!B:G,5,FALSE)</f>
        <v>Medium</v>
      </c>
      <c r="C1273" s="102" t="s">
        <v>477</v>
      </c>
      <c r="D1273" s="172" t="s">
        <v>453</v>
      </c>
      <c r="E1273" s="148" t="s">
        <v>361</v>
      </c>
      <c r="F1273" s="75">
        <f>IFERROR(VLOOKUP(N1273,'Order Summary'!$I:$AF,MATCH('Order Import'!D1273,'Order Summary'!$I$13:$AF$13,0),FALSE),)</f>
        <v>0</v>
      </c>
      <c r="M1273" s="102" t="s">
        <v>407</v>
      </c>
      <c r="N1273" s="75" t="str">
        <f t="shared" si="40"/>
        <v>000566BLACK/GREYV01</v>
      </c>
      <c r="O1273" s="75" t="s">
        <v>477</v>
      </c>
    </row>
    <row r="1274" spans="1:15">
      <c r="A1274" s="171" t="s">
        <v>573</v>
      </c>
      <c r="B1274" s="102" t="str">
        <f>VLOOKUP(A1274,'Order Summary'!B:G,5,FALSE)</f>
        <v>Medium</v>
      </c>
      <c r="C1274" s="102" t="s">
        <v>477</v>
      </c>
      <c r="D1274" s="172" t="s">
        <v>454</v>
      </c>
      <c r="E1274" s="148" t="s">
        <v>361</v>
      </c>
      <c r="F1274" s="75">
        <f>IFERROR(VLOOKUP(N1274,'Order Summary'!$I:$AF,MATCH('Order Import'!D1274,'Order Summary'!$I$13:$AF$13,0),FALSE),)</f>
        <v>0</v>
      </c>
      <c r="M1274" s="102" t="s">
        <v>407</v>
      </c>
      <c r="N1274" s="75" t="str">
        <f t="shared" si="40"/>
        <v>000566BLACK/GREYV01</v>
      </c>
      <c r="O1274" s="75" t="s">
        <v>477</v>
      </c>
    </row>
    <row r="1275" spans="1:15">
      <c r="A1275" s="171" t="s">
        <v>573</v>
      </c>
      <c r="B1275" s="102" t="str">
        <f>VLOOKUP(A1275,'Order Summary'!B:G,5,FALSE)</f>
        <v>Medium</v>
      </c>
      <c r="C1275" s="102" t="s">
        <v>477</v>
      </c>
      <c r="D1275" s="172" t="s">
        <v>455</v>
      </c>
      <c r="E1275" s="148" t="s">
        <v>361</v>
      </c>
      <c r="F1275" s="75">
        <f>IFERROR(VLOOKUP(N1275,'Order Summary'!$I:$AF,MATCH('Order Import'!D1275,'Order Summary'!$I$13:$AF$13,0),FALSE),)</f>
        <v>0</v>
      </c>
      <c r="M1275" s="102" t="s">
        <v>407</v>
      </c>
      <c r="N1275" s="75" t="str">
        <f t="shared" si="40"/>
        <v>000566BLACK/GREYV01</v>
      </c>
      <c r="O1275" s="75" t="s">
        <v>477</v>
      </c>
    </row>
    <row r="1276" spans="1:15">
      <c r="A1276" s="171" t="s">
        <v>573</v>
      </c>
      <c r="B1276" s="102" t="str">
        <f>VLOOKUP(A1276,'Order Summary'!B:G,5,FALSE)</f>
        <v>Medium</v>
      </c>
      <c r="C1276" s="102" t="s">
        <v>477</v>
      </c>
      <c r="D1276" s="172" t="s">
        <v>456</v>
      </c>
      <c r="E1276" s="148" t="s">
        <v>361</v>
      </c>
      <c r="F1276" s="75">
        <f>IFERROR(VLOOKUP(N1276,'Order Summary'!$I:$AF,MATCH('Order Import'!D1276,'Order Summary'!$I$13:$AF$13,0),FALSE),)</f>
        <v>0</v>
      </c>
      <c r="M1276" s="102" t="s">
        <v>407</v>
      </c>
      <c r="N1276" s="75" t="str">
        <f t="shared" si="40"/>
        <v>000566BLACK/GREYV01</v>
      </c>
      <c r="O1276" s="75" t="s">
        <v>477</v>
      </c>
    </row>
    <row r="1277" spans="1:15">
      <c r="A1277" s="171" t="s">
        <v>573</v>
      </c>
      <c r="B1277" s="102" t="str">
        <f>VLOOKUP(A1277,'Order Summary'!B:G,5,FALSE)</f>
        <v>Medium</v>
      </c>
      <c r="C1277" s="102" t="s">
        <v>477</v>
      </c>
      <c r="D1277" s="172" t="s">
        <v>457</v>
      </c>
      <c r="E1277" s="148" t="s">
        <v>361</v>
      </c>
      <c r="F1277" s="75">
        <f>IFERROR(VLOOKUP(N1277,'Order Summary'!$I:$AF,MATCH('Order Import'!D1277,'Order Summary'!$I$13:$AF$13,0),FALSE),)</f>
        <v>0</v>
      </c>
      <c r="M1277" s="102" t="s">
        <v>407</v>
      </c>
      <c r="N1277" s="75" t="str">
        <f t="shared" si="40"/>
        <v>000566BLACK/GREYV01</v>
      </c>
      <c r="O1277" s="75" t="s">
        <v>477</v>
      </c>
    </row>
    <row r="1278" spans="1:15">
      <c r="A1278" s="171" t="s">
        <v>573</v>
      </c>
      <c r="B1278" s="102" t="str">
        <f>VLOOKUP(A1278,'Order Summary'!B:G,5,FALSE)</f>
        <v>Medium</v>
      </c>
      <c r="C1278" s="102" t="s">
        <v>477</v>
      </c>
      <c r="D1278" s="172" t="s">
        <v>458</v>
      </c>
      <c r="E1278" s="148" t="s">
        <v>361</v>
      </c>
      <c r="F1278" s="75">
        <f>IFERROR(VLOOKUP(N1278,'Order Summary'!$I:$AF,MATCH('Order Import'!D1278,'Order Summary'!$I$13:$AF$13,0),FALSE),)</f>
        <v>0</v>
      </c>
      <c r="M1278" s="102" t="s">
        <v>407</v>
      </c>
      <c r="N1278" s="75" t="str">
        <f t="shared" si="40"/>
        <v>000566BLACK/GREYV01</v>
      </c>
      <c r="O1278" s="75" t="s">
        <v>477</v>
      </c>
    </row>
    <row r="1279" spans="1:15">
      <c r="A1279" s="171" t="s">
        <v>573</v>
      </c>
      <c r="B1279" s="102" t="str">
        <f>VLOOKUP(A1279,'Order Summary'!B:G,5,FALSE)</f>
        <v>Medium</v>
      </c>
      <c r="C1279" s="102" t="s">
        <v>477</v>
      </c>
      <c r="D1279" s="172" t="s">
        <v>459</v>
      </c>
      <c r="E1279" s="148" t="s">
        <v>361</v>
      </c>
      <c r="F1279" s="75">
        <f>IFERROR(VLOOKUP(N1279,'Order Summary'!$I:$AF,MATCH('Order Import'!D1279,'Order Summary'!$I$13:$AF$13,0),FALSE),)</f>
        <v>0</v>
      </c>
      <c r="M1279" s="102" t="s">
        <v>407</v>
      </c>
      <c r="N1279" s="75" t="str">
        <f t="shared" si="40"/>
        <v>000566BLACK/GREYV01</v>
      </c>
      <c r="O1279" s="75" t="s">
        <v>477</v>
      </c>
    </row>
    <row r="1280" spans="1:15">
      <c r="A1280" s="171" t="s">
        <v>573</v>
      </c>
      <c r="B1280" s="102" t="str">
        <f>VLOOKUP(A1280,'Order Summary'!B:G,5,FALSE)</f>
        <v>Medium</v>
      </c>
      <c r="C1280" s="102" t="s">
        <v>477</v>
      </c>
      <c r="D1280" s="172" t="s">
        <v>460</v>
      </c>
      <c r="E1280" s="148" t="s">
        <v>361</v>
      </c>
      <c r="F1280" s="75">
        <f>IFERROR(VLOOKUP(N1280,'Order Summary'!$I:$AF,MATCH('Order Import'!D1280,'Order Summary'!$I$13:$AF$13,0),FALSE),)</f>
        <v>0</v>
      </c>
      <c r="M1280" s="102" t="s">
        <v>407</v>
      </c>
      <c r="N1280" s="75" t="str">
        <f t="shared" si="40"/>
        <v>000566BLACK/GREYV01</v>
      </c>
      <c r="O1280" s="75" t="s">
        <v>477</v>
      </c>
    </row>
    <row r="1281" spans="1:15">
      <c r="A1281" s="171" t="s">
        <v>573</v>
      </c>
      <c r="B1281" s="102" t="str">
        <f>VLOOKUP(A1281,'Order Summary'!B:G,5,FALSE)</f>
        <v>Medium</v>
      </c>
      <c r="C1281" s="102" t="s">
        <v>477</v>
      </c>
      <c r="D1281" s="172" t="s">
        <v>461</v>
      </c>
      <c r="E1281" s="148" t="s">
        <v>361</v>
      </c>
      <c r="F1281" s="75">
        <f>IFERROR(VLOOKUP(N1281,'Order Summary'!$I:$AF,MATCH('Order Import'!D1281,'Order Summary'!$I$13:$AF$13,0),FALSE),)</f>
        <v>0</v>
      </c>
      <c r="M1281" s="102" t="s">
        <v>407</v>
      </c>
      <c r="N1281" s="75" t="str">
        <f t="shared" si="40"/>
        <v>000566BLACK/GREYV01</v>
      </c>
      <c r="O1281" s="75" t="s">
        <v>477</v>
      </c>
    </row>
    <row r="1282" spans="1:15">
      <c r="A1282" s="171" t="s">
        <v>574</v>
      </c>
      <c r="B1282" s="102" t="str">
        <f>VLOOKUP(A1282,'Order Summary'!B:G,5,FALSE)</f>
        <v>Medium</v>
      </c>
      <c r="C1282" s="102" t="s">
        <v>635</v>
      </c>
      <c r="D1282" s="172" t="s">
        <v>441</v>
      </c>
      <c r="E1282" s="148" t="s">
        <v>361</v>
      </c>
      <c r="F1282" s="75">
        <f>IFERROR(VLOOKUP(N1282,'Order Summary'!$I:$AF,MATCH('Order Import'!D1282,'Order Summary'!$I$13:$AF$13,0),FALSE),)</f>
        <v>0</v>
      </c>
      <c r="M1282" s="102" t="str">
        <f>VLOOKUP(A1282,'Order Summary'!$B:$E,4,FALSE)</f>
        <v>BLUE/NAVY/NEON YELLOW</v>
      </c>
      <c r="N1282" s="75" t="str">
        <f t="shared" si="40"/>
        <v>000567BLUE/NAVY/NEON YELLOWV01</v>
      </c>
      <c r="O1282" s="75" t="str">
        <f>VLOOKUP(A1282,'Order Import'!A:C,3,FALSE)</f>
        <v>BLNYNW</v>
      </c>
    </row>
    <row r="1283" spans="1:15">
      <c r="A1283" s="171" t="s">
        <v>574</v>
      </c>
      <c r="B1283" s="102" t="str">
        <f>VLOOKUP(A1283,'Order Summary'!B:G,5,FALSE)</f>
        <v>Medium</v>
      </c>
      <c r="C1283" s="102" t="s">
        <v>635</v>
      </c>
      <c r="D1283" s="172" t="s">
        <v>442</v>
      </c>
      <c r="E1283" s="148" t="s">
        <v>361</v>
      </c>
      <c r="F1283" s="75">
        <f>IFERROR(VLOOKUP(N1283,'Order Summary'!$I:$AF,MATCH('Order Import'!D1283,'Order Summary'!$I$13:$AF$13,0),FALSE),)</f>
        <v>0</v>
      </c>
      <c r="M1283" s="102" t="str">
        <f>VLOOKUP(A1283,'Order Summary'!$B:$E,4,FALSE)</f>
        <v>BLUE/NAVY/NEON YELLOW</v>
      </c>
      <c r="N1283" s="75" t="str">
        <f t="shared" si="40"/>
        <v>000567BLUE/NAVY/NEON YELLOWV01</v>
      </c>
      <c r="O1283" s="75" t="str">
        <f>VLOOKUP(A1283,'Order Import'!A:C,3,FALSE)</f>
        <v>BLNYNW</v>
      </c>
    </row>
    <row r="1284" spans="1:15">
      <c r="A1284" s="171" t="s">
        <v>574</v>
      </c>
      <c r="B1284" s="102" t="str">
        <f>VLOOKUP(A1284,'Order Summary'!B:G,5,FALSE)</f>
        <v>Medium</v>
      </c>
      <c r="C1284" s="102" t="s">
        <v>635</v>
      </c>
      <c r="D1284" s="172" t="s">
        <v>443</v>
      </c>
      <c r="E1284" s="148" t="s">
        <v>361</v>
      </c>
      <c r="F1284" s="75">
        <f>IFERROR(VLOOKUP(N1284,'Order Summary'!$I:$AF,MATCH('Order Import'!D1284,'Order Summary'!$I$13:$AF$13,0),FALSE),)</f>
        <v>0</v>
      </c>
      <c r="M1284" s="102" t="str">
        <f>VLOOKUP(A1284,'Order Summary'!$B:$E,4,FALSE)</f>
        <v>BLUE/NAVY/NEON YELLOW</v>
      </c>
      <c r="N1284" s="75" t="str">
        <f t="shared" si="40"/>
        <v>000567BLUE/NAVY/NEON YELLOWV01</v>
      </c>
      <c r="O1284" s="75" t="str">
        <f>VLOOKUP(A1284,'Order Import'!A:C,3,FALSE)</f>
        <v>BLNYNW</v>
      </c>
    </row>
    <row r="1285" spans="1:15">
      <c r="A1285" s="171" t="s">
        <v>574</v>
      </c>
      <c r="B1285" s="102" t="str">
        <f>VLOOKUP(A1285,'Order Summary'!B:G,5,FALSE)</f>
        <v>Medium</v>
      </c>
      <c r="C1285" s="102" t="s">
        <v>635</v>
      </c>
      <c r="D1285" s="172" t="s">
        <v>444</v>
      </c>
      <c r="E1285" s="148" t="s">
        <v>361</v>
      </c>
      <c r="F1285" s="75">
        <f>IFERROR(VLOOKUP(N1285,'Order Summary'!$I:$AF,MATCH('Order Import'!D1285,'Order Summary'!$I$13:$AF$13,0),FALSE),)</f>
        <v>0</v>
      </c>
      <c r="M1285" s="102" t="str">
        <f>VLOOKUP(A1285,'Order Summary'!$B:$E,4,FALSE)</f>
        <v>BLUE/NAVY/NEON YELLOW</v>
      </c>
      <c r="N1285" s="75" t="str">
        <f t="shared" si="40"/>
        <v>000567BLUE/NAVY/NEON YELLOWV01</v>
      </c>
      <c r="O1285" s="75" t="str">
        <f>VLOOKUP(A1285,'Order Import'!A:C,3,FALSE)</f>
        <v>BLNYNW</v>
      </c>
    </row>
    <row r="1286" spans="1:15">
      <c r="A1286" s="171" t="s">
        <v>574</v>
      </c>
      <c r="B1286" s="102" t="str">
        <f>VLOOKUP(A1286,'Order Summary'!B:G,5,FALSE)</f>
        <v>Medium</v>
      </c>
      <c r="C1286" s="102" t="s">
        <v>635</v>
      </c>
      <c r="D1286" s="172" t="s">
        <v>445</v>
      </c>
      <c r="E1286" s="148" t="s">
        <v>361</v>
      </c>
      <c r="F1286" s="75">
        <f>IFERROR(VLOOKUP(N1286,'Order Summary'!$I:$AF,MATCH('Order Import'!D1286,'Order Summary'!$I$13:$AF$13,0),FALSE),)</f>
        <v>0</v>
      </c>
      <c r="M1286" s="102" t="str">
        <f>VLOOKUP(A1286,'Order Summary'!$B:$E,4,FALSE)</f>
        <v>BLUE/NAVY/NEON YELLOW</v>
      </c>
      <c r="N1286" s="75" t="str">
        <f t="shared" si="40"/>
        <v>000567BLUE/NAVY/NEON YELLOWV01</v>
      </c>
      <c r="O1286" s="75" t="str">
        <f>VLOOKUP(A1286,'Order Import'!A:C,3,FALSE)</f>
        <v>BLNYNW</v>
      </c>
    </row>
    <row r="1287" spans="1:15">
      <c r="A1287" s="171" t="s">
        <v>574</v>
      </c>
      <c r="B1287" s="102" t="str">
        <f>VLOOKUP(A1287,'Order Summary'!B:G,5,FALSE)</f>
        <v>Medium</v>
      </c>
      <c r="C1287" s="102" t="s">
        <v>635</v>
      </c>
      <c r="D1287" s="172" t="s">
        <v>446</v>
      </c>
      <c r="E1287" s="148" t="s">
        <v>361</v>
      </c>
      <c r="F1287" s="75">
        <f>IFERROR(VLOOKUP(N1287,'Order Summary'!$I:$AF,MATCH('Order Import'!D1287,'Order Summary'!$I$13:$AF$13,0),FALSE),)</f>
        <v>0</v>
      </c>
      <c r="M1287" s="102" t="str">
        <f>VLOOKUP(A1287,'Order Summary'!$B:$E,4,FALSE)</f>
        <v>BLUE/NAVY/NEON YELLOW</v>
      </c>
      <c r="N1287" s="75" t="str">
        <f t="shared" si="40"/>
        <v>000567BLUE/NAVY/NEON YELLOWV01</v>
      </c>
      <c r="O1287" s="75" t="str">
        <f>VLOOKUP(A1287,'Order Import'!A:C,3,FALSE)</f>
        <v>BLNYNW</v>
      </c>
    </row>
    <row r="1288" spans="1:15">
      <c r="A1288" s="171" t="s">
        <v>574</v>
      </c>
      <c r="B1288" s="102" t="str">
        <f>VLOOKUP(A1288,'Order Summary'!B:G,5,FALSE)</f>
        <v>Medium</v>
      </c>
      <c r="C1288" s="102" t="s">
        <v>635</v>
      </c>
      <c r="D1288" s="172" t="s">
        <v>447</v>
      </c>
      <c r="E1288" s="148" t="s">
        <v>361</v>
      </c>
      <c r="F1288" s="75">
        <f>IFERROR(VLOOKUP(N1288,'Order Summary'!$I:$AF,MATCH('Order Import'!D1288,'Order Summary'!$I$13:$AF$13,0),FALSE),)</f>
        <v>0</v>
      </c>
      <c r="M1288" s="102" t="str">
        <f>VLOOKUP(A1288,'Order Summary'!$B:$E,4,FALSE)</f>
        <v>BLUE/NAVY/NEON YELLOW</v>
      </c>
      <c r="N1288" s="75" t="str">
        <f t="shared" si="40"/>
        <v>000567BLUE/NAVY/NEON YELLOWV01</v>
      </c>
      <c r="O1288" s="75" t="str">
        <f>VLOOKUP(A1288,'Order Import'!A:C,3,FALSE)</f>
        <v>BLNYNW</v>
      </c>
    </row>
    <row r="1289" spans="1:15">
      <c r="A1289" s="171" t="s">
        <v>574</v>
      </c>
      <c r="B1289" s="102" t="str">
        <f>VLOOKUP(A1289,'Order Summary'!B:G,5,FALSE)</f>
        <v>Medium</v>
      </c>
      <c r="C1289" s="102" t="s">
        <v>635</v>
      </c>
      <c r="D1289" s="172" t="s">
        <v>448</v>
      </c>
      <c r="E1289" s="148" t="s">
        <v>361</v>
      </c>
      <c r="F1289" s="75">
        <f>IFERROR(VLOOKUP(N1289,'Order Summary'!$I:$AF,MATCH('Order Import'!D1289,'Order Summary'!$I$13:$AF$13,0),FALSE),)</f>
        <v>0</v>
      </c>
      <c r="M1289" s="102" t="str">
        <f>VLOOKUP(A1289,'Order Summary'!$B:$E,4,FALSE)</f>
        <v>BLUE/NAVY/NEON YELLOW</v>
      </c>
      <c r="N1289" s="75" t="str">
        <f t="shared" si="40"/>
        <v>000567BLUE/NAVY/NEON YELLOWV01</v>
      </c>
      <c r="O1289" s="75" t="str">
        <f>VLOOKUP(A1289,'Order Import'!A:C,3,FALSE)</f>
        <v>BLNYNW</v>
      </c>
    </row>
    <row r="1290" spans="1:15">
      <c r="A1290" s="171" t="s">
        <v>574</v>
      </c>
      <c r="B1290" s="102" t="str">
        <f>VLOOKUP(A1290,'Order Summary'!B:G,5,FALSE)</f>
        <v>Medium</v>
      </c>
      <c r="C1290" s="102" t="s">
        <v>635</v>
      </c>
      <c r="D1290" s="172" t="s">
        <v>449</v>
      </c>
      <c r="E1290" s="148" t="s">
        <v>361</v>
      </c>
      <c r="F1290" s="75">
        <f>IFERROR(VLOOKUP(N1290,'Order Summary'!$I:$AF,MATCH('Order Import'!D1290,'Order Summary'!$I$13:$AF$13,0),FALSE),)</f>
        <v>0</v>
      </c>
      <c r="M1290" s="102" t="str">
        <f>VLOOKUP(A1290,'Order Summary'!$B:$E,4,FALSE)</f>
        <v>BLUE/NAVY/NEON YELLOW</v>
      </c>
      <c r="N1290" s="75" t="str">
        <f t="shared" si="40"/>
        <v>000567BLUE/NAVY/NEON YELLOWV01</v>
      </c>
      <c r="O1290" s="75" t="str">
        <f>VLOOKUP(A1290,'Order Import'!A:C,3,FALSE)</f>
        <v>BLNYNW</v>
      </c>
    </row>
    <row r="1291" spans="1:15">
      <c r="A1291" s="171" t="s">
        <v>574</v>
      </c>
      <c r="B1291" s="102" t="str">
        <f>VLOOKUP(A1291,'Order Summary'!B:G,5,FALSE)</f>
        <v>Medium</v>
      </c>
      <c r="C1291" s="102" t="s">
        <v>635</v>
      </c>
      <c r="D1291" s="172" t="s">
        <v>450</v>
      </c>
      <c r="E1291" s="148" t="s">
        <v>361</v>
      </c>
      <c r="F1291" s="75">
        <f>IFERROR(VLOOKUP(N1291,'Order Summary'!$I:$AF,MATCH('Order Import'!D1291,'Order Summary'!$I$13:$AF$13,0),FALSE),)</f>
        <v>0</v>
      </c>
      <c r="M1291" s="102" t="str">
        <f>VLOOKUP(A1291,'Order Summary'!$B:$E,4,FALSE)</f>
        <v>BLUE/NAVY/NEON YELLOW</v>
      </c>
      <c r="N1291" s="75" t="str">
        <f t="shared" si="40"/>
        <v>000567BLUE/NAVY/NEON YELLOWV01</v>
      </c>
      <c r="O1291" s="75" t="str">
        <f>VLOOKUP(A1291,'Order Import'!A:C,3,FALSE)</f>
        <v>BLNYNW</v>
      </c>
    </row>
    <row r="1292" spans="1:15">
      <c r="A1292" s="171" t="s">
        <v>574</v>
      </c>
      <c r="B1292" s="102" t="str">
        <f>VLOOKUP(A1292,'Order Summary'!B:G,5,FALSE)</f>
        <v>Medium</v>
      </c>
      <c r="C1292" s="102" t="s">
        <v>635</v>
      </c>
      <c r="D1292" s="172" t="s">
        <v>451</v>
      </c>
      <c r="E1292" s="148" t="s">
        <v>361</v>
      </c>
      <c r="F1292" s="75">
        <f>IFERROR(VLOOKUP(N1292,'Order Summary'!$I:$AF,MATCH('Order Import'!D1292,'Order Summary'!$I$13:$AF$13,0),FALSE),)</f>
        <v>0</v>
      </c>
      <c r="M1292" s="102" t="str">
        <f>VLOOKUP(A1292,'Order Summary'!$B:$E,4,FALSE)</f>
        <v>BLUE/NAVY/NEON YELLOW</v>
      </c>
      <c r="N1292" s="75" t="str">
        <f t="shared" si="40"/>
        <v>000567BLUE/NAVY/NEON YELLOWV01</v>
      </c>
      <c r="O1292" s="75" t="str">
        <f>VLOOKUP(A1292,'Order Import'!A:C,3,FALSE)</f>
        <v>BLNYNW</v>
      </c>
    </row>
    <row r="1293" spans="1:15">
      <c r="A1293" s="171" t="s">
        <v>574</v>
      </c>
      <c r="B1293" s="102" t="str">
        <f>VLOOKUP(A1293,'Order Summary'!B:G,5,FALSE)</f>
        <v>Medium</v>
      </c>
      <c r="C1293" s="102" t="s">
        <v>635</v>
      </c>
      <c r="D1293" s="172" t="s">
        <v>452</v>
      </c>
      <c r="E1293" s="148" t="s">
        <v>361</v>
      </c>
      <c r="F1293" s="75">
        <f>IFERROR(VLOOKUP(N1293,'Order Summary'!$I:$AF,MATCH('Order Import'!D1293,'Order Summary'!$I$13:$AF$13,0),FALSE),)</f>
        <v>0</v>
      </c>
      <c r="M1293" s="102" t="str">
        <f>VLOOKUP(A1293,'Order Summary'!$B:$E,4,FALSE)</f>
        <v>BLUE/NAVY/NEON YELLOW</v>
      </c>
      <c r="N1293" s="75" t="str">
        <f t="shared" si="40"/>
        <v>000567BLUE/NAVY/NEON YELLOWV01</v>
      </c>
      <c r="O1293" s="75" t="str">
        <f>VLOOKUP(A1293,'Order Import'!A:C,3,FALSE)</f>
        <v>BLNYNW</v>
      </c>
    </row>
    <row r="1294" spans="1:15">
      <c r="A1294" s="171" t="s">
        <v>574</v>
      </c>
      <c r="B1294" s="102" t="str">
        <f>VLOOKUP(A1294,'Order Summary'!B:G,5,FALSE)</f>
        <v>Medium</v>
      </c>
      <c r="C1294" s="102" t="s">
        <v>635</v>
      </c>
      <c r="D1294" s="172" t="s">
        <v>453</v>
      </c>
      <c r="E1294" s="148" t="s">
        <v>361</v>
      </c>
      <c r="F1294" s="75">
        <f>IFERROR(VLOOKUP(N1294,'Order Summary'!$I:$AF,MATCH('Order Import'!D1294,'Order Summary'!$I$13:$AF$13,0),FALSE),)</f>
        <v>0</v>
      </c>
      <c r="M1294" s="102" t="str">
        <f>VLOOKUP(A1294,'Order Summary'!$B:$E,4,FALSE)</f>
        <v>BLUE/NAVY/NEON YELLOW</v>
      </c>
      <c r="N1294" s="75" t="str">
        <f t="shared" si="40"/>
        <v>000567BLUE/NAVY/NEON YELLOWV01</v>
      </c>
      <c r="O1294" s="75" t="str">
        <f>VLOOKUP(A1294,'Order Import'!A:C,3,FALSE)</f>
        <v>BLNYNW</v>
      </c>
    </row>
    <row r="1295" spans="1:15">
      <c r="A1295" s="171" t="s">
        <v>574</v>
      </c>
      <c r="B1295" s="102" t="str">
        <f>VLOOKUP(A1295,'Order Summary'!B:G,5,FALSE)</f>
        <v>Medium</v>
      </c>
      <c r="C1295" s="102" t="s">
        <v>636</v>
      </c>
      <c r="D1295" s="172" t="s">
        <v>441</v>
      </c>
      <c r="E1295" s="148" t="s">
        <v>361</v>
      </c>
      <c r="F1295" s="75">
        <f>IFERROR(VLOOKUP(N1295,'Order Summary'!$I:$AF,MATCH('Order Import'!D1295,'Order Summary'!$I$13:$AF$13,0),FALSE),)</f>
        <v>0</v>
      </c>
      <c r="M1295" s="102" t="s">
        <v>588</v>
      </c>
      <c r="N1295" s="75" t="str">
        <f t="shared" ref="N1295:N1320" si="41">CONCATENATE(A1295,M1295,E1295)</f>
        <v>000567DARK GREY/PINK/BLACKV01</v>
      </c>
      <c r="O1295" s="75" t="s">
        <v>636</v>
      </c>
    </row>
    <row r="1296" spans="1:15">
      <c r="A1296" s="171" t="s">
        <v>574</v>
      </c>
      <c r="B1296" s="102" t="str">
        <f>VLOOKUP(A1296,'Order Summary'!B:G,5,FALSE)</f>
        <v>Medium</v>
      </c>
      <c r="C1296" s="102" t="s">
        <v>636</v>
      </c>
      <c r="D1296" s="172" t="s">
        <v>442</v>
      </c>
      <c r="E1296" s="148" t="s">
        <v>361</v>
      </c>
      <c r="F1296" s="75">
        <f>IFERROR(VLOOKUP(N1296,'Order Summary'!$I:$AF,MATCH('Order Import'!D1296,'Order Summary'!$I$13:$AF$13,0),FALSE),)</f>
        <v>0</v>
      </c>
      <c r="M1296" s="102" t="s">
        <v>588</v>
      </c>
      <c r="N1296" s="75" t="str">
        <f t="shared" si="41"/>
        <v>000567DARK GREY/PINK/BLACKV01</v>
      </c>
      <c r="O1296" s="75" t="s">
        <v>636</v>
      </c>
    </row>
    <row r="1297" spans="1:15">
      <c r="A1297" s="171" t="s">
        <v>574</v>
      </c>
      <c r="B1297" s="102" t="str">
        <f>VLOOKUP(A1297,'Order Summary'!B:G,5,FALSE)</f>
        <v>Medium</v>
      </c>
      <c r="C1297" s="102" t="s">
        <v>636</v>
      </c>
      <c r="D1297" s="172" t="s">
        <v>443</v>
      </c>
      <c r="E1297" s="148" t="s">
        <v>361</v>
      </c>
      <c r="F1297" s="75">
        <f>IFERROR(VLOOKUP(N1297,'Order Summary'!$I:$AF,MATCH('Order Import'!D1297,'Order Summary'!$I$13:$AF$13,0),FALSE),)</f>
        <v>0</v>
      </c>
      <c r="M1297" s="102" t="s">
        <v>588</v>
      </c>
      <c r="N1297" s="75" t="str">
        <f t="shared" si="41"/>
        <v>000567DARK GREY/PINK/BLACKV01</v>
      </c>
      <c r="O1297" s="75" t="s">
        <v>636</v>
      </c>
    </row>
    <row r="1298" spans="1:15">
      <c r="A1298" s="171" t="s">
        <v>574</v>
      </c>
      <c r="B1298" s="102" t="str">
        <f>VLOOKUP(A1298,'Order Summary'!B:G,5,FALSE)</f>
        <v>Medium</v>
      </c>
      <c r="C1298" s="102" t="s">
        <v>636</v>
      </c>
      <c r="D1298" s="172" t="s">
        <v>444</v>
      </c>
      <c r="E1298" s="148" t="s">
        <v>361</v>
      </c>
      <c r="F1298" s="75">
        <f>IFERROR(VLOOKUP(N1298,'Order Summary'!$I:$AF,MATCH('Order Import'!D1298,'Order Summary'!$I$13:$AF$13,0),FALSE),)</f>
        <v>0</v>
      </c>
      <c r="M1298" s="102" t="s">
        <v>588</v>
      </c>
      <c r="N1298" s="75" t="str">
        <f t="shared" si="41"/>
        <v>000567DARK GREY/PINK/BLACKV01</v>
      </c>
      <c r="O1298" s="75" t="s">
        <v>636</v>
      </c>
    </row>
    <row r="1299" spans="1:15">
      <c r="A1299" s="171" t="s">
        <v>574</v>
      </c>
      <c r="B1299" s="102" t="str">
        <f>VLOOKUP(A1299,'Order Summary'!B:G,5,FALSE)</f>
        <v>Medium</v>
      </c>
      <c r="C1299" s="102" t="s">
        <v>636</v>
      </c>
      <c r="D1299" s="172" t="s">
        <v>445</v>
      </c>
      <c r="E1299" s="148" t="s">
        <v>361</v>
      </c>
      <c r="F1299" s="75">
        <f>IFERROR(VLOOKUP(N1299,'Order Summary'!$I:$AF,MATCH('Order Import'!D1299,'Order Summary'!$I$13:$AF$13,0),FALSE),)</f>
        <v>0</v>
      </c>
      <c r="M1299" s="102" t="s">
        <v>588</v>
      </c>
      <c r="N1299" s="75" t="str">
        <f t="shared" si="41"/>
        <v>000567DARK GREY/PINK/BLACKV01</v>
      </c>
      <c r="O1299" s="75" t="s">
        <v>636</v>
      </c>
    </row>
    <row r="1300" spans="1:15">
      <c r="A1300" s="171" t="s">
        <v>574</v>
      </c>
      <c r="B1300" s="102" t="str">
        <f>VLOOKUP(A1300,'Order Summary'!B:G,5,FALSE)</f>
        <v>Medium</v>
      </c>
      <c r="C1300" s="102" t="s">
        <v>636</v>
      </c>
      <c r="D1300" s="172" t="s">
        <v>446</v>
      </c>
      <c r="E1300" s="148" t="s">
        <v>361</v>
      </c>
      <c r="F1300" s="75">
        <f>IFERROR(VLOOKUP(N1300,'Order Summary'!$I:$AF,MATCH('Order Import'!D1300,'Order Summary'!$I$13:$AF$13,0),FALSE),)</f>
        <v>0</v>
      </c>
      <c r="M1300" s="102" t="s">
        <v>588</v>
      </c>
      <c r="N1300" s="75" t="str">
        <f t="shared" si="41"/>
        <v>000567DARK GREY/PINK/BLACKV01</v>
      </c>
      <c r="O1300" s="75" t="s">
        <v>636</v>
      </c>
    </row>
    <row r="1301" spans="1:15">
      <c r="A1301" s="171" t="s">
        <v>574</v>
      </c>
      <c r="B1301" s="102" t="str">
        <f>VLOOKUP(A1301,'Order Summary'!B:G,5,FALSE)</f>
        <v>Medium</v>
      </c>
      <c r="C1301" s="102" t="s">
        <v>636</v>
      </c>
      <c r="D1301" s="172" t="s">
        <v>447</v>
      </c>
      <c r="E1301" s="148" t="s">
        <v>361</v>
      </c>
      <c r="F1301" s="75">
        <f>IFERROR(VLOOKUP(N1301,'Order Summary'!$I:$AF,MATCH('Order Import'!D1301,'Order Summary'!$I$13:$AF$13,0),FALSE),)</f>
        <v>0</v>
      </c>
      <c r="M1301" s="102" t="s">
        <v>588</v>
      </c>
      <c r="N1301" s="75" t="str">
        <f t="shared" si="41"/>
        <v>000567DARK GREY/PINK/BLACKV01</v>
      </c>
      <c r="O1301" s="75" t="s">
        <v>636</v>
      </c>
    </row>
    <row r="1302" spans="1:15">
      <c r="A1302" s="171" t="s">
        <v>574</v>
      </c>
      <c r="B1302" s="102" t="str">
        <f>VLOOKUP(A1302,'Order Summary'!B:G,5,FALSE)</f>
        <v>Medium</v>
      </c>
      <c r="C1302" s="102" t="s">
        <v>636</v>
      </c>
      <c r="D1302" s="172" t="s">
        <v>448</v>
      </c>
      <c r="E1302" s="148" t="s">
        <v>361</v>
      </c>
      <c r="F1302" s="75">
        <f>IFERROR(VLOOKUP(N1302,'Order Summary'!$I:$AF,MATCH('Order Import'!D1302,'Order Summary'!$I$13:$AF$13,0),FALSE),)</f>
        <v>0</v>
      </c>
      <c r="M1302" s="102" t="s">
        <v>588</v>
      </c>
      <c r="N1302" s="75" t="str">
        <f t="shared" si="41"/>
        <v>000567DARK GREY/PINK/BLACKV01</v>
      </c>
      <c r="O1302" s="75" t="s">
        <v>636</v>
      </c>
    </row>
    <row r="1303" spans="1:15">
      <c r="A1303" s="171" t="s">
        <v>574</v>
      </c>
      <c r="B1303" s="102" t="str">
        <f>VLOOKUP(A1303,'Order Summary'!B:G,5,FALSE)</f>
        <v>Medium</v>
      </c>
      <c r="C1303" s="102" t="s">
        <v>636</v>
      </c>
      <c r="D1303" s="172" t="s">
        <v>449</v>
      </c>
      <c r="E1303" s="148" t="s">
        <v>361</v>
      </c>
      <c r="F1303" s="75">
        <f>IFERROR(VLOOKUP(N1303,'Order Summary'!$I:$AF,MATCH('Order Import'!D1303,'Order Summary'!$I$13:$AF$13,0),FALSE),)</f>
        <v>0</v>
      </c>
      <c r="M1303" s="102" t="s">
        <v>588</v>
      </c>
      <c r="N1303" s="75" t="str">
        <f t="shared" si="41"/>
        <v>000567DARK GREY/PINK/BLACKV01</v>
      </c>
      <c r="O1303" s="75" t="s">
        <v>636</v>
      </c>
    </row>
    <row r="1304" spans="1:15">
      <c r="A1304" s="171" t="s">
        <v>574</v>
      </c>
      <c r="B1304" s="102" t="str">
        <f>VLOOKUP(A1304,'Order Summary'!B:G,5,FALSE)</f>
        <v>Medium</v>
      </c>
      <c r="C1304" s="102" t="s">
        <v>636</v>
      </c>
      <c r="D1304" s="172" t="s">
        <v>450</v>
      </c>
      <c r="E1304" s="148" t="s">
        <v>361</v>
      </c>
      <c r="F1304" s="75">
        <f>IFERROR(VLOOKUP(N1304,'Order Summary'!$I:$AF,MATCH('Order Import'!D1304,'Order Summary'!$I$13:$AF$13,0),FALSE),)</f>
        <v>0</v>
      </c>
      <c r="M1304" s="102" t="s">
        <v>588</v>
      </c>
      <c r="N1304" s="75" t="str">
        <f t="shared" si="41"/>
        <v>000567DARK GREY/PINK/BLACKV01</v>
      </c>
      <c r="O1304" s="75" t="s">
        <v>636</v>
      </c>
    </row>
    <row r="1305" spans="1:15">
      <c r="A1305" s="171" t="s">
        <v>574</v>
      </c>
      <c r="B1305" s="102" t="str">
        <f>VLOOKUP(A1305,'Order Summary'!B:G,5,FALSE)</f>
        <v>Medium</v>
      </c>
      <c r="C1305" s="102" t="s">
        <v>636</v>
      </c>
      <c r="D1305" s="172" t="s">
        <v>451</v>
      </c>
      <c r="E1305" s="148" t="s">
        <v>361</v>
      </c>
      <c r="F1305" s="75">
        <f>IFERROR(VLOOKUP(N1305,'Order Summary'!$I:$AF,MATCH('Order Import'!D1305,'Order Summary'!$I$13:$AF$13,0),FALSE),)</f>
        <v>0</v>
      </c>
      <c r="M1305" s="102" t="s">
        <v>588</v>
      </c>
      <c r="N1305" s="75" t="str">
        <f t="shared" si="41"/>
        <v>000567DARK GREY/PINK/BLACKV01</v>
      </c>
      <c r="O1305" s="75" t="s">
        <v>636</v>
      </c>
    </row>
    <row r="1306" spans="1:15">
      <c r="A1306" s="171" t="s">
        <v>574</v>
      </c>
      <c r="B1306" s="102" t="str">
        <f>VLOOKUP(A1306,'Order Summary'!B:G,5,FALSE)</f>
        <v>Medium</v>
      </c>
      <c r="C1306" s="102" t="s">
        <v>636</v>
      </c>
      <c r="D1306" s="172" t="s">
        <v>452</v>
      </c>
      <c r="E1306" s="148" t="s">
        <v>361</v>
      </c>
      <c r="F1306" s="75">
        <f>IFERROR(VLOOKUP(N1306,'Order Summary'!$I:$AF,MATCH('Order Import'!D1306,'Order Summary'!$I$13:$AF$13,0),FALSE),)</f>
        <v>0</v>
      </c>
      <c r="M1306" s="102" t="s">
        <v>588</v>
      </c>
      <c r="N1306" s="75" t="str">
        <f t="shared" si="41"/>
        <v>000567DARK GREY/PINK/BLACKV01</v>
      </c>
      <c r="O1306" s="75" t="s">
        <v>636</v>
      </c>
    </row>
    <row r="1307" spans="1:15">
      <c r="A1307" s="171" t="s">
        <v>574</v>
      </c>
      <c r="B1307" s="102" t="str">
        <f>VLOOKUP(A1307,'Order Summary'!B:G,5,FALSE)</f>
        <v>Medium</v>
      </c>
      <c r="C1307" s="102" t="s">
        <v>636</v>
      </c>
      <c r="D1307" s="172" t="s">
        <v>453</v>
      </c>
      <c r="E1307" s="148" t="s">
        <v>361</v>
      </c>
      <c r="F1307" s="75">
        <f>IFERROR(VLOOKUP(N1307,'Order Summary'!$I:$AF,MATCH('Order Import'!D1307,'Order Summary'!$I$13:$AF$13,0),FALSE),)</f>
        <v>0</v>
      </c>
      <c r="M1307" s="102" t="s">
        <v>588</v>
      </c>
      <c r="N1307" s="75" t="str">
        <f t="shared" si="41"/>
        <v>000567DARK GREY/PINK/BLACKV01</v>
      </c>
      <c r="O1307" s="75" t="s">
        <v>636</v>
      </c>
    </row>
    <row r="1308" spans="1:15">
      <c r="A1308" s="171" t="s">
        <v>574</v>
      </c>
      <c r="B1308" s="102" t="str">
        <f>VLOOKUP(A1308,'Order Summary'!B:G,5,FALSE)</f>
        <v>Medium</v>
      </c>
      <c r="C1308" s="102" t="s">
        <v>637</v>
      </c>
      <c r="D1308" s="172" t="s">
        <v>441</v>
      </c>
      <c r="E1308" s="148" t="s">
        <v>361</v>
      </c>
      <c r="F1308" s="75">
        <f>IFERROR(VLOOKUP(N1308,'Order Summary'!$I:$AF,MATCH('Order Import'!D1308,'Order Summary'!$I$13:$AF$13,0),FALSE),)</f>
        <v>0</v>
      </c>
      <c r="M1308" s="102" t="s">
        <v>589</v>
      </c>
      <c r="N1308" s="75" t="str">
        <f t="shared" si="41"/>
        <v>000567LIGHT GREY/PURPLE/NAVYV01</v>
      </c>
      <c r="O1308" s="75" t="s">
        <v>637</v>
      </c>
    </row>
    <row r="1309" spans="1:15">
      <c r="A1309" s="171" t="s">
        <v>574</v>
      </c>
      <c r="B1309" s="102" t="str">
        <f>VLOOKUP(A1309,'Order Summary'!B:G,5,FALSE)</f>
        <v>Medium</v>
      </c>
      <c r="C1309" s="102" t="s">
        <v>637</v>
      </c>
      <c r="D1309" s="172" t="s">
        <v>442</v>
      </c>
      <c r="E1309" s="148" t="s">
        <v>361</v>
      </c>
      <c r="F1309" s="75">
        <f>IFERROR(VLOOKUP(N1309,'Order Summary'!$I:$AF,MATCH('Order Import'!D1309,'Order Summary'!$I$13:$AF$13,0),FALSE),)</f>
        <v>0</v>
      </c>
      <c r="M1309" s="102" t="s">
        <v>589</v>
      </c>
      <c r="N1309" s="75" t="str">
        <f t="shared" si="41"/>
        <v>000567LIGHT GREY/PURPLE/NAVYV01</v>
      </c>
      <c r="O1309" s="75" t="s">
        <v>637</v>
      </c>
    </row>
    <row r="1310" spans="1:15">
      <c r="A1310" s="171" t="s">
        <v>574</v>
      </c>
      <c r="B1310" s="102" t="str">
        <f>VLOOKUP(A1310,'Order Summary'!B:G,5,FALSE)</f>
        <v>Medium</v>
      </c>
      <c r="C1310" s="102" t="s">
        <v>637</v>
      </c>
      <c r="D1310" s="172" t="s">
        <v>443</v>
      </c>
      <c r="E1310" s="148" t="s">
        <v>361</v>
      </c>
      <c r="F1310" s="75">
        <f>IFERROR(VLOOKUP(N1310,'Order Summary'!$I:$AF,MATCH('Order Import'!D1310,'Order Summary'!$I$13:$AF$13,0),FALSE),)</f>
        <v>0</v>
      </c>
      <c r="M1310" s="102" t="s">
        <v>589</v>
      </c>
      <c r="N1310" s="75" t="str">
        <f t="shared" si="41"/>
        <v>000567LIGHT GREY/PURPLE/NAVYV01</v>
      </c>
      <c r="O1310" s="75" t="s">
        <v>637</v>
      </c>
    </row>
    <row r="1311" spans="1:15">
      <c r="A1311" s="171" t="s">
        <v>574</v>
      </c>
      <c r="B1311" s="102" t="str">
        <f>VLOOKUP(A1311,'Order Summary'!B:G,5,FALSE)</f>
        <v>Medium</v>
      </c>
      <c r="C1311" s="102" t="s">
        <v>637</v>
      </c>
      <c r="D1311" s="172" t="s">
        <v>444</v>
      </c>
      <c r="E1311" s="148" t="s">
        <v>361</v>
      </c>
      <c r="F1311" s="75">
        <f>IFERROR(VLOOKUP(N1311,'Order Summary'!$I:$AF,MATCH('Order Import'!D1311,'Order Summary'!$I$13:$AF$13,0),FALSE),)</f>
        <v>0</v>
      </c>
      <c r="M1311" s="102" t="s">
        <v>589</v>
      </c>
      <c r="N1311" s="75" t="str">
        <f t="shared" si="41"/>
        <v>000567LIGHT GREY/PURPLE/NAVYV01</v>
      </c>
      <c r="O1311" s="75" t="s">
        <v>637</v>
      </c>
    </row>
    <row r="1312" spans="1:15">
      <c r="A1312" s="171" t="s">
        <v>574</v>
      </c>
      <c r="B1312" s="102" t="str">
        <f>VLOOKUP(A1312,'Order Summary'!B:G,5,FALSE)</f>
        <v>Medium</v>
      </c>
      <c r="C1312" s="102" t="s">
        <v>637</v>
      </c>
      <c r="D1312" s="172" t="s">
        <v>445</v>
      </c>
      <c r="E1312" s="148" t="s">
        <v>361</v>
      </c>
      <c r="F1312" s="75">
        <f>IFERROR(VLOOKUP(N1312,'Order Summary'!$I:$AF,MATCH('Order Import'!D1312,'Order Summary'!$I$13:$AF$13,0),FALSE),)</f>
        <v>0</v>
      </c>
      <c r="M1312" s="102" t="s">
        <v>589</v>
      </c>
      <c r="N1312" s="75" t="str">
        <f t="shared" si="41"/>
        <v>000567LIGHT GREY/PURPLE/NAVYV01</v>
      </c>
      <c r="O1312" s="75" t="s">
        <v>637</v>
      </c>
    </row>
    <row r="1313" spans="1:15">
      <c r="A1313" s="171" t="s">
        <v>574</v>
      </c>
      <c r="B1313" s="102" t="str">
        <f>VLOOKUP(A1313,'Order Summary'!B:G,5,FALSE)</f>
        <v>Medium</v>
      </c>
      <c r="C1313" s="102" t="s">
        <v>637</v>
      </c>
      <c r="D1313" s="172" t="s">
        <v>446</v>
      </c>
      <c r="E1313" s="148" t="s">
        <v>361</v>
      </c>
      <c r="F1313" s="75">
        <f>IFERROR(VLOOKUP(N1313,'Order Summary'!$I:$AF,MATCH('Order Import'!D1313,'Order Summary'!$I$13:$AF$13,0),FALSE),)</f>
        <v>0</v>
      </c>
      <c r="M1313" s="102" t="s">
        <v>589</v>
      </c>
      <c r="N1313" s="75" t="str">
        <f t="shared" si="41"/>
        <v>000567LIGHT GREY/PURPLE/NAVYV01</v>
      </c>
      <c r="O1313" s="75" t="s">
        <v>637</v>
      </c>
    </row>
    <row r="1314" spans="1:15">
      <c r="A1314" s="171" t="s">
        <v>574</v>
      </c>
      <c r="B1314" s="102" t="str">
        <f>VLOOKUP(A1314,'Order Summary'!B:G,5,FALSE)</f>
        <v>Medium</v>
      </c>
      <c r="C1314" s="102" t="s">
        <v>637</v>
      </c>
      <c r="D1314" s="172" t="s">
        <v>447</v>
      </c>
      <c r="E1314" s="148" t="s">
        <v>361</v>
      </c>
      <c r="F1314" s="75">
        <f>IFERROR(VLOOKUP(N1314,'Order Summary'!$I:$AF,MATCH('Order Import'!D1314,'Order Summary'!$I$13:$AF$13,0),FALSE),)</f>
        <v>0</v>
      </c>
      <c r="M1314" s="102" t="s">
        <v>589</v>
      </c>
      <c r="N1314" s="75" t="str">
        <f t="shared" si="41"/>
        <v>000567LIGHT GREY/PURPLE/NAVYV01</v>
      </c>
      <c r="O1314" s="75" t="s">
        <v>637</v>
      </c>
    </row>
    <row r="1315" spans="1:15">
      <c r="A1315" s="171" t="s">
        <v>574</v>
      </c>
      <c r="B1315" s="102" t="str">
        <f>VLOOKUP(A1315,'Order Summary'!B:G,5,FALSE)</f>
        <v>Medium</v>
      </c>
      <c r="C1315" s="102" t="s">
        <v>637</v>
      </c>
      <c r="D1315" s="172" t="s">
        <v>448</v>
      </c>
      <c r="E1315" s="148" t="s">
        <v>361</v>
      </c>
      <c r="F1315" s="75">
        <f>IFERROR(VLOOKUP(N1315,'Order Summary'!$I:$AF,MATCH('Order Import'!D1315,'Order Summary'!$I$13:$AF$13,0),FALSE),)</f>
        <v>0</v>
      </c>
      <c r="M1315" s="102" t="s">
        <v>589</v>
      </c>
      <c r="N1315" s="75" t="str">
        <f t="shared" si="41"/>
        <v>000567LIGHT GREY/PURPLE/NAVYV01</v>
      </c>
      <c r="O1315" s="75" t="s">
        <v>637</v>
      </c>
    </row>
    <row r="1316" spans="1:15">
      <c r="A1316" s="171" t="s">
        <v>574</v>
      </c>
      <c r="B1316" s="102" t="str">
        <f>VLOOKUP(A1316,'Order Summary'!B:G,5,FALSE)</f>
        <v>Medium</v>
      </c>
      <c r="C1316" s="102" t="s">
        <v>637</v>
      </c>
      <c r="D1316" s="172" t="s">
        <v>449</v>
      </c>
      <c r="E1316" s="148" t="s">
        <v>361</v>
      </c>
      <c r="F1316" s="75">
        <f>IFERROR(VLOOKUP(N1316,'Order Summary'!$I:$AF,MATCH('Order Import'!D1316,'Order Summary'!$I$13:$AF$13,0),FALSE),)</f>
        <v>0</v>
      </c>
      <c r="M1316" s="102" t="s">
        <v>589</v>
      </c>
      <c r="N1316" s="75" t="str">
        <f t="shared" si="41"/>
        <v>000567LIGHT GREY/PURPLE/NAVYV01</v>
      </c>
      <c r="O1316" s="75" t="s">
        <v>637</v>
      </c>
    </row>
    <row r="1317" spans="1:15">
      <c r="A1317" s="171" t="s">
        <v>574</v>
      </c>
      <c r="B1317" s="102" t="str">
        <f>VLOOKUP(A1317,'Order Summary'!B:G,5,FALSE)</f>
        <v>Medium</v>
      </c>
      <c r="C1317" s="102" t="s">
        <v>637</v>
      </c>
      <c r="D1317" s="172" t="s">
        <v>450</v>
      </c>
      <c r="E1317" s="148" t="s">
        <v>361</v>
      </c>
      <c r="F1317" s="75">
        <f>IFERROR(VLOOKUP(N1317,'Order Summary'!$I:$AF,MATCH('Order Import'!D1317,'Order Summary'!$I$13:$AF$13,0),FALSE),)</f>
        <v>0</v>
      </c>
      <c r="M1317" s="102" t="s">
        <v>589</v>
      </c>
      <c r="N1317" s="75" t="str">
        <f t="shared" si="41"/>
        <v>000567LIGHT GREY/PURPLE/NAVYV01</v>
      </c>
      <c r="O1317" s="75" t="s">
        <v>637</v>
      </c>
    </row>
    <row r="1318" spans="1:15">
      <c r="A1318" s="171" t="s">
        <v>574</v>
      </c>
      <c r="B1318" s="102" t="str">
        <f>VLOOKUP(A1318,'Order Summary'!B:G,5,FALSE)</f>
        <v>Medium</v>
      </c>
      <c r="C1318" s="102" t="s">
        <v>637</v>
      </c>
      <c r="D1318" s="172" t="s">
        <v>451</v>
      </c>
      <c r="E1318" s="148" t="s">
        <v>361</v>
      </c>
      <c r="F1318" s="75">
        <f>IFERROR(VLOOKUP(N1318,'Order Summary'!$I:$AF,MATCH('Order Import'!D1318,'Order Summary'!$I$13:$AF$13,0),FALSE),)</f>
        <v>0</v>
      </c>
      <c r="M1318" s="102" t="s">
        <v>589</v>
      </c>
      <c r="N1318" s="75" t="str">
        <f t="shared" si="41"/>
        <v>000567LIGHT GREY/PURPLE/NAVYV01</v>
      </c>
      <c r="O1318" s="75" t="s">
        <v>637</v>
      </c>
    </row>
    <row r="1319" spans="1:15">
      <c r="A1319" s="171" t="s">
        <v>574</v>
      </c>
      <c r="B1319" s="102" t="str">
        <f>VLOOKUP(A1319,'Order Summary'!B:G,5,FALSE)</f>
        <v>Medium</v>
      </c>
      <c r="C1319" s="102" t="s">
        <v>637</v>
      </c>
      <c r="D1319" s="172" t="s">
        <v>452</v>
      </c>
      <c r="E1319" s="148" t="s">
        <v>361</v>
      </c>
      <c r="F1319" s="75">
        <f>IFERROR(VLOOKUP(N1319,'Order Summary'!$I:$AF,MATCH('Order Import'!D1319,'Order Summary'!$I$13:$AF$13,0),FALSE),)</f>
        <v>0</v>
      </c>
      <c r="M1319" s="102" t="s">
        <v>589</v>
      </c>
      <c r="N1319" s="75" t="str">
        <f t="shared" si="41"/>
        <v>000567LIGHT GREY/PURPLE/NAVYV01</v>
      </c>
      <c r="O1319" s="75" t="s">
        <v>637</v>
      </c>
    </row>
    <row r="1320" spans="1:15">
      <c r="A1320" s="171" t="s">
        <v>574</v>
      </c>
      <c r="B1320" s="102" t="str">
        <f>VLOOKUP(A1320,'Order Summary'!B:G,5,FALSE)</f>
        <v>Medium</v>
      </c>
      <c r="C1320" s="102" t="s">
        <v>637</v>
      </c>
      <c r="D1320" s="172" t="s">
        <v>453</v>
      </c>
      <c r="E1320" s="148" t="s">
        <v>361</v>
      </c>
      <c r="F1320" s="75">
        <f>IFERROR(VLOOKUP(N1320,'Order Summary'!$I:$AF,MATCH('Order Import'!D1320,'Order Summary'!$I$13:$AF$13,0),FALSE),)</f>
        <v>0</v>
      </c>
      <c r="M1320" s="102" t="s">
        <v>589</v>
      </c>
      <c r="N1320" s="75" t="str">
        <f t="shared" si="41"/>
        <v>000567LIGHT GREY/PURPLE/NAVYV01</v>
      </c>
      <c r="O1320" s="75" t="s">
        <v>637</v>
      </c>
    </row>
    <row r="1321" spans="1:15">
      <c r="A1321" s="171" t="s">
        <v>574</v>
      </c>
      <c r="B1321" s="102" t="str">
        <f>VLOOKUP(A1321,'Order Summary'!B:G,5,FALSE)</f>
        <v>Medium</v>
      </c>
      <c r="C1321" s="102" t="s">
        <v>477</v>
      </c>
      <c r="D1321" s="172" t="s">
        <v>441</v>
      </c>
      <c r="E1321" s="148" t="s">
        <v>361</v>
      </c>
      <c r="F1321" s="75">
        <f>IFERROR(VLOOKUP(N1321,'Order Summary'!$I:$AF,MATCH('Order Import'!D1321,'Order Summary'!$I$13:$AF$13,0),FALSE),)</f>
        <v>0</v>
      </c>
      <c r="M1321" s="102" t="s">
        <v>407</v>
      </c>
      <c r="N1321" s="75" t="str">
        <f t="shared" ref="N1321:N1333" si="42">CONCATENATE(A1321,M1321,E1321)</f>
        <v>000567BLACK/GREYV01</v>
      </c>
      <c r="O1321" s="75" t="s">
        <v>477</v>
      </c>
    </row>
    <row r="1322" spans="1:15">
      <c r="A1322" s="171" t="s">
        <v>574</v>
      </c>
      <c r="B1322" s="102" t="str">
        <f>VLOOKUP(A1322,'Order Summary'!B:G,5,FALSE)</f>
        <v>Medium</v>
      </c>
      <c r="C1322" s="102" t="s">
        <v>477</v>
      </c>
      <c r="D1322" s="172" t="s">
        <v>442</v>
      </c>
      <c r="E1322" s="148" t="s">
        <v>361</v>
      </c>
      <c r="F1322" s="75">
        <f>IFERROR(VLOOKUP(N1322,'Order Summary'!$I:$AF,MATCH('Order Import'!D1322,'Order Summary'!$I$13:$AF$13,0),FALSE),)</f>
        <v>0</v>
      </c>
      <c r="M1322" s="102" t="s">
        <v>407</v>
      </c>
      <c r="N1322" s="75" t="str">
        <f t="shared" si="42"/>
        <v>000567BLACK/GREYV01</v>
      </c>
      <c r="O1322" s="75" t="s">
        <v>477</v>
      </c>
    </row>
    <row r="1323" spans="1:15">
      <c r="A1323" s="171" t="s">
        <v>574</v>
      </c>
      <c r="B1323" s="102" t="str">
        <f>VLOOKUP(A1323,'Order Summary'!B:G,5,FALSE)</f>
        <v>Medium</v>
      </c>
      <c r="C1323" s="102" t="s">
        <v>477</v>
      </c>
      <c r="D1323" s="172" t="s">
        <v>443</v>
      </c>
      <c r="E1323" s="148" t="s">
        <v>361</v>
      </c>
      <c r="F1323" s="75">
        <f>IFERROR(VLOOKUP(N1323,'Order Summary'!$I:$AF,MATCH('Order Import'!D1323,'Order Summary'!$I$13:$AF$13,0),FALSE),)</f>
        <v>0</v>
      </c>
      <c r="M1323" s="102" t="s">
        <v>407</v>
      </c>
      <c r="N1323" s="75" t="str">
        <f t="shared" si="42"/>
        <v>000567BLACK/GREYV01</v>
      </c>
      <c r="O1323" s="75" t="s">
        <v>477</v>
      </c>
    </row>
    <row r="1324" spans="1:15">
      <c r="A1324" s="171" t="s">
        <v>574</v>
      </c>
      <c r="B1324" s="102" t="str">
        <f>VLOOKUP(A1324,'Order Summary'!B:G,5,FALSE)</f>
        <v>Medium</v>
      </c>
      <c r="C1324" s="102" t="s">
        <v>477</v>
      </c>
      <c r="D1324" s="172" t="s">
        <v>444</v>
      </c>
      <c r="E1324" s="148" t="s">
        <v>361</v>
      </c>
      <c r="F1324" s="75">
        <f>IFERROR(VLOOKUP(N1324,'Order Summary'!$I:$AF,MATCH('Order Import'!D1324,'Order Summary'!$I$13:$AF$13,0),FALSE),)</f>
        <v>0</v>
      </c>
      <c r="M1324" s="102" t="s">
        <v>407</v>
      </c>
      <c r="N1324" s="75" t="str">
        <f t="shared" si="42"/>
        <v>000567BLACK/GREYV01</v>
      </c>
      <c r="O1324" s="75" t="s">
        <v>477</v>
      </c>
    </row>
    <row r="1325" spans="1:15">
      <c r="A1325" s="171" t="s">
        <v>574</v>
      </c>
      <c r="B1325" s="102" t="str">
        <f>VLOOKUP(A1325,'Order Summary'!B:G,5,FALSE)</f>
        <v>Medium</v>
      </c>
      <c r="C1325" s="102" t="s">
        <v>477</v>
      </c>
      <c r="D1325" s="172" t="s">
        <v>445</v>
      </c>
      <c r="E1325" s="148" t="s">
        <v>361</v>
      </c>
      <c r="F1325" s="75">
        <f>IFERROR(VLOOKUP(N1325,'Order Summary'!$I:$AF,MATCH('Order Import'!D1325,'Order Summary'!$I$13:$AF$13,0),FALSE),)</f>
        <v>0</v>
      </c>
      <c r="M1325" s="102" t="s">
        <v>407</v>
      </c>
      <c r="N1325" s="75" t="str">
        <f t="shared" si="42"/>
        <v>000567BLACK/GREYV01</v>
      </c>
      <c r="O1325" s="75" t="s">
        <v>477</v>
      </c>
    </row>
    <row r="1326" spans="1:15">
      <c r="A1326" s="171" t="s">
        <v>574</v>
      </c>
      <c r="B1326" s="102" t="str">
        <f>VLOOKUP(A1326,'Order Summary'!B:G,5,FALSE)</f>
        <v>Medium</v>
      </c>
      <c r="C1326" s="102" t="s">
        <v>477</v>
      </c>
      <c r="D1326" s="172" t="s">
        <v>446</v>
      </c>
      <c r="E1326" s="148" t="s">
        <v>361</v>
      </c>
      <c r="F1326" s="75">
        <f>IFERROR(VLOOKUP(N1326,'Order Summary'!$I:$AF,MATCH('Order Import'!D1326,'Order Summary'!$I$13:$AF$13,0),FALSE),)</f>
        <v>0</v>
      </c>
      <c r="M1326" s="102" t="s">
        <v>407</v>
      </c>
      <c r="N1326" s="75" t="str">
        <f t="shared" si="42"/>
        <v>000567BLACK/GREYV01</v>
      </c>
      <c r="O1326" s="75" t="s">
        <v>477</v>
      </c>
    </row>
    <row r="1327" spans="1:15">
      <c r="A1327" s="171" t="s">
        <v>574</v>
      </c>
      <c r="B1327" s="102" t="str">
        <f>VLOOKUP(A1327,'Order Summary'!B:G,5,FALSE)</f>
        <v>Medium</v>
      </c>
      <c r="C1327" s="102" t="s">
        <v>477</v>
      </c>
      <c r="D1327" s="172" t="s">
        <v>447</v>
      </c>
      <c r="E1327" s="148" t="s">
        <v>361</v>
      </c>
      <c r="F1327" s="75">
        <f>IFERROR(VLOOKUP(N1327,'Order Summary'!$I:$AF,MATCH('Order Import'!D1327,'Order Summary'!$I$13:$AF$13,0),FALSE),)</f>
        <v>0</v>
      </c>
      <c r="M1327" s="102" t="s">
        <v>407</v>
      </c>
      <c r="N1327" s="75" t="str">
        <f t="shared" si="42"/>
        <v>000567BLACK/GREYV01</v>
      </c>
      <c r="O1327" s="75" t="s">
        <v>477</v>
      </c>
    </row>
    <row r="1328" spans="1:15">
      <c r="A1328" s="171" t="s">
        <v>574</v>
      </c>
      <c r="B1328" s="102" t="str">
        <f>VLOOKUP(A1328,'Order Summary'!B:G,5,FALSE)</f>
        <v>Medium</v>
      </c>
      <c r="C1328" s="102" t="s">
        <v>477</v>
      </c>
      <c r="D1328" s="172" t="s">
        <v>448</v>
      </c>
      <c r="E1328" s="148" t="s">
        <v>361</v>
      </c>
      <c r="F1328" s="75">
        <f>IFERROR(VLOOKUP(N1328,'Order Summary'!$I:$AF,MATCH('Order Import'!D1328,'Order Summary'!$I$13:$AF$13,0),FALSE),)</f>
        <v>0</v>
      </c>
      <c r="M1328" s="102" t="s">
        <v>407</v>
      </c>
      <c r="N1328" s="75" t="str">
        <f t="shared" si="42"/>
        <v>000567BLACK/GREYV01</v>
      </c>
      <c r="O1328" s="75" t="s">
        <v>477</v>
      </c>
    </row>
    <row r="1329" spans="1:15">
      <c r="A1329" s="171" t="s">
        <v>574</v>
      </c>
      <c r="B1329" s="102" t="str">
        <f>VLOOKUP(A1329,'Order Summary'!B:G,5,FALSE)</f>
        <v>Medium</v>
      </c>
      <c r="C1329" s="102" t="s">
        <v>477</v>
      </c>
      <c r="D1329" s="172" t="s">
        <v>449</v>
      </c>
      <c r="E1329" s="148" t="s">
        <v>361</v>
      </c>
      <c r="F1329" s="75">
        <f>IFERROR(VLOOKUP(N1329,'Order Summary'!$I:$AF,MATCH('Order Import'!D1329,'Order Summary'!$I$13:$AF$13,0),FALSE),)</f>
        <v>0</v>
      </c>
      <c r="M1329" s="102" t="s">
        <v>407</v>
      </c>
      <c r="N1329" s="75" t="str">
        <f t="shared" si="42"/>
        <v>000567BLACK/GREYV01</v>
      </c>
      <c r="O1329" s="75" t="s">
        <v>477</v>
      </c>
    </row>
    <row r="1330" spans="1:15">
      <c r="A1330" s="171" t="s">
        <v>574</v>
      </c>
      <c r="B1330" s="102" t="str">
        <f>VLOOKUP(A1330,'Order Summary'!B:G,5,FALSE)</f>
        <v>Medium</v>
      </c>
      <c r="C1330" s="102" t="s">
        <v>477</v>
      </c>
      <c r="D1330" s="172" t="s">
        <v>450</v>
      </c>
      <c r="E1330" s="148" t="s">
        <v>361</v>
      </c>
      <c r="F1330" s="75">
        <f>IFERROR(VLOOKUP(N1330,'Order Summary'!$I:$AF,MATCH('Order Import'!D1330,'Order Summary'!$I$13:$AF$13,0),FALSE),)</f>
        <v>0</v>
      </c>
      <c r="M1330" s="102" t="s">
        <v>407</v>
      </c>
      <c r="N1330" s="75" t="str">
        <f t="shared" si="42"/>
        <v>000567BLACK/GREYV01</v>
      </c>
      <c r="O1330" s="75" t="s">
        <v>477</v>
      </c>
    </row>
    <row r="1331" spans="1:15">
      <c r="A1331" s="171" t="s">
        <v>574</v>
      </c>
      <c r="B1331" s="102" t="str">
        <f>VLOOKUP(A1331,'Order Summary'!B:G,5,FALSE)</f>
        <v>Medium</v>
      </c>
      <c r="C1331" s="102" t="s">
        <v>477</v>
      </c>
      <c r="D1331" s="172" t="s">
        <v>451</v>
      </c>
      <c r="E1331" s="148" t="s">
        <v>361</v>
      </c>
      <c r="F1331" s="75">
        <f>IFERROR(VLOOKUP(N1331,'Order Summary'!$I:$AF,MATCH('Order Import'!D1331,'Order Summary'!$I$13:$AF$13,0),FALSE),)</f>
        <v>0</v>
      </c>
      <c r="M1331" s="102" t="s">
        <v>407</v>
      </c>
      <c r="N1331" s="75" t="str">
        <f t="shared" si="42"/>
        <v>000567BLACK/GREYV01</v>
      </c>
      <c r="O1331" s="75" t="s">
        <v>477</v>
      </c>
    </row>
    <row r="1332" spans="1:15">
      <c r="A1332" s="171" t="s">
        <v>574</v>
      </c>
      <c r="B1332" s="102" t="str">
        <f>VLOOKUP(A1332,'Order Summary'!B:G,5,FALSE)</f>
        <v>Medium</v>
      </c>
      <c r="C1332" s="102" t="s">
        <v>477</v>
      </c>
      <c r="D1332" s="172" t="s">
        <v>452</v>
      </c>
      <c r="E1332" s="148" t="s">
        <v>361</v>
      </c>
      <c r="F1332" s="75">
        <f>IFERROR(VLOOKUP(N1332,'Order Summary'!$I:$AF,MATCH('Order Import'!D1332,'Order Summary'!$I$13:$AF$13,0),FALSE),)</f>
        <v>0</v>
      </c>
      <c r="M1332" s="102" t="s">
        <v>407</v>
      </c>
      <c r="N1332" s="75" t="str">
        <f t="shared" si="42"/>
        <v>000567BLACK/GREYV01</v>
      </c>
      <c r="O1332" s="75" t="s">
        <v>477</v>
      </c>
    </row>
    <row r="1333" spans="1:15">
      <c r="A1333" s="171" t="s">
        <v>574</v>
      </c>
      <c r="B1333" s="102" t="str">
        <f>VLOOKUP(A1333,'Order Summary'!B:G,5,FALSE)</f>
        <v>Medium</v>
      </c>
      <c r="C1333" s="102" t="s">
        <v>477</v>
      </c>
      <c r="D1333" s="172" t="s">
        <v>453</v>
      </c>
      <c r="E1333" s="148" t="s">
        <v>361</v>
      </c>
      <c r="F1333" s="75">
        <f>IFERROR(VLOOKUP(N1333,'Order Summary'!$I:$AF,MATCH('Order Import'!D1333,'Order Summary'!$I$13:$AF$13,0),FALSE),)</f>
        <v>0</v>
      </c>
      <c r="M1333" s="102" t="s">
        <v>407</v>
      </c>
      <c r="N1333" s="75" t="str">
        <f t="shared" si="42"/>
        <v>000567BLACK/GREYV01</v>
      </c>
      <c r="O1333" s="75" t="s">
        <v>477</v>
      </c>
    </row>
    <row r="1334" spans="1:15">
      <c r="F1334" s="174"/>
    </row>
  </sheetData>
  <sheetProtection password="8324" sheet="1" objects="1" scenarios="1" selectLockedCells="1" selectUnlockedCells="1"/>
  <autoFilter ref="A11:F1333"/>
  <sortState ref="A12:F886">
    <sortCondition ref="A12:A886"/>
  </sortState>
  <mergeCells count="1">
    <mergeCell ref="D4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Order Summary</vt:lpstr>
      <vt:lpstr>Pivot Table</vt:lpstr>
      <vt:lpstr>Order Import</vt:lpstr>
      <vt:lpstr>DeliveryDates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AY1</dc:creator>
  <cp:lastModifiedBy>user</cp:lastModifiedBy>
  <cp:lastPrinted>2015-11-18T16:26:21Z</cp:lastPrinted>
  <dcterms:created xsi:type="dcterms:W3CDTF">2014-05-27T10:02:30Z</dcterms:created>
  <dcterms:modified xsi:type="dcterms:W3CDTF">2016-06-15T19:31:19Z</dcterms:modified>
</cp:coreProperties>
</file>